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7795" windowHeight="11895" activeTab="0"/>
  </bookViews>
  <sheets>
    <sheet name="Ienemum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<sst xmlns="http://schemas.openxmlformats.org/spreadsheetml/2006/main" count="242" uniqueCount="239">
  <si>
    <t>Pielikums Nr. 1</t>
  </si>
  <si>
    <t xml:space="preserve">Klasifikā-
cijas kods </t>
  </si>
  <si>
    <t>Rādītāju nosaukums</t>
  </si>
  <si>
    <t>A</t>
  </si>
  <si>
    <t>B</t>
  </si>
  <si>
    <t>I.</t>
  </si>
  <si>
    <t>KOPĀ IEŅĒMUMI</t>
  </si>
  <si>
    <t>1.0.</t>
  </si>
  <si>
    <t>Nodokļu ieņēmumi</t>
  </si>
  <si>
    <t>1.0.0.0.</t>
  </si>
  <si>
    <t>Ienākuma nodokļi</t>
  </si>
  <si>
    <t>1.1.</t>
  </si>
  <si>
    <t>Ieņēmumi no iedzīvotāju ienākuma nodokļa</t>
  </si>
  <si>
    <t>1.1.0.0.</t>
  </si>
  <si>
    <t>1.1.1.0.</t>
  </si>
  <si>
    <t>Iedzīvotāju ienākuma nodoklis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</si>
  <si>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</si>
  <si>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</si>
  <si>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</si>
  <si>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gadā ieskaitītais iedzīvotāju ienākuma nodoklis</t>
  </si>
  <si>
    <t>1.4.</t>
  </si>
  <si>
    <t>Īpašuma nodokļi</t>
  </si>
  <si>
    <t>4.0.0.0.</t>
  </si>
  <si>
    <t>4.1.0.0.</t>
  </si>
  <si>
    <t>Nekustamā īpašuma nodoklis</t>
  </si>
  <si>
    <t>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</si>
  <si>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</si>
  <si>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</si>
  <si>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</si>
  <si>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</si>
  <si>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</si>
  <si>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</si>
  <si>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Nekustamā īpašuma nodoklis par ēkām</t>
  </si>
  <si>
    <t>4.1.2.1.</t>
  </si>
  <si>
    <t>Nekustamā īpašuma nodokļa par ēkām kārtējā gada maksājumi</t>
  </si>
  <si>
    <t>4.1.2.2.</t>
  </si>
  <si>
    <t>Nekustamā īpašuma nodokļa par ēkām parādi par iepriekšējiem gadiem</t>
  </si>
  <si>
    <t>Ieņēmumi par inženierbūvēm</t>
  </si>
  <si>
    <t>4.1.3.0.</t>
  </si>
  <si>
    <t>Nekustamā īpašuma nodoklis par mājokļiem</t>
  </si>
  <si>
    <t>4.1.3.1.</t>
  </si>
  <si>
    <t>Nekustamā īpašuma nodokļa par mājokļiem kārtējā saimnieciskā gada ieņēmumi</t>
  </si>
  <si>
    <t>4.1.3.2.</t>
  </si>
  <si>
    <t>Nekustamā īpašuma nodokļa par mājokļiem parādi par iepriekšējiem gadiem</t>
  </si>
  <si>
    <t>5.0.0.0.</t>
  </si>
  <si>
    <t>Nodokļi par pakalpojumiem un precēm</t>
  </si>
  <si>
    <t>5.5.3.0.</t>
  </si>
  <si>
    <t>Dabas resursu nodoklis</t>
  </si>
  <si>
    <t>5.5.3.1.</t>
  </si>
  <si>
    <t>Dabas resursu nodoklis par dabas resursu ieguvi un vides piesārņošanu</t>
  </si>
  <si>
    <t>2.0.</t>
  </si>
  <si>
    <t>Nenodokļu ieņēmumi</t>
  </si>
  <si>
    <t>8.0.0.0.</t>
  </si>
  <si>
    <t>Ieņēmumi no uzņēmējdarbības un īpašuma</t>
  </si>
  <si>
    <t>8.6.0.0.</t>
  </si>
  <si>
    <t>Procentu ieņēmumi par depozītiem, kontu atlikumiem un valsts parāda vērtspapīriem</t>
  </si>
  <si>
    <t>8.6.2.0.</t>
  </si>
  <si>
    <t>Procentu ieņēmumi par kontu atlikumiem</t>
  </si>
  <si>
    <t>8.6.2.2.</t>
  </si>
  <si>
    <t>Pašvaldību budžeta procentu ieņēmumi par kontu atlikumiem Valsts kasē (Latvijas Bankā) vai kredītiestādēs</t>
  </si>
  <si>
    <t>9.0.0.0.</t>
  </si>
  <si>
    <t>Valsts (pašvaldību) nodevas un kancelejas nodevas</t>
  </si>
  <si>
    <t>9.4.0.0.</t>
  </si>
  <si>
    <t>Valsts nodevas, kuras ieskaita pašvaldību budžetā</t>
  </si>
  <si>
    <t>9.4.2.0.</t>
  </si>
  <si>
    <t>Valsts nodeva par apliecinājumiem un citu funkciju pildīšanu bāriņtiesās</t>
  </si>
  <si>
    <t>9.4.5.0.</t>
  </si>
  <si>
    <t>Valsts nodeva par civilstāvokļa aktu reģistrēšanu, grozīšanu un papildināšanu</t>
  </si>
  <si>
    <t>9.4.9.0.</t>
  </si>
  <si>
    <t>Pārējās valsts nodevas, kuras ieskaita pašvaldību budžetā</t>
  </si>
  <si>
    <t>9.5.0.0.</t>
  </si>
  <si>
    <t xml:space="preserve">Pašvaldību nodevas </t>
  </si>
  <si>
    <t>9.5.1.1.</t>
  </si>
  <si>
    <t>Pašvaldības nodeva par domes izstrādāto oficiālo dokumentu un apliecinātu to kopiju saņemšanu</t>
  </si>
  <si>
    <t>9.5.1.4.</t>
  </si>
  <si>
    <t>Pašvaldības nodeva par tirdzniecību publiskās vietās</t>
  </si>
  <si>
    <t>10.0.0.0.</t>
  </si>
  <si>
    <t>Naudas sodi un sankcijas</t>
  </si>
  <si>
    <t>NĪN soda nauda</t>
  </si>
  <si>
    <t>Administratīvie sodi</t>
  </si>
  <si>
    <t>12.0.0.0.</t>
  </si>
  <si>
    <t>Pārējie nenodokļu ieņēmumi</t>
  </si>
  <si>
    <t>12.3.0.0.</t>
  </si>
  <si>
    <t>Dažādi nenodokļu ieņēmumi</t>
  </si>
  <si>
    <t>12.3.9.0.</t>
  </si>
  <si>
    <t>Citi dažādi nenodokļu ieņēmumi</t>
  </si>
  <si>
    <t>12.3.9.5.</t>
  </si>
  <si>
    <t>Līgumsodi un procentu maksājumi par saistību neizpildi</t>
  </si>
  <si>
    <t>12.3.9.9.</t>
  </si>
  <si>
    <t>Pārējie dažādi nenodokļu ieņēmumi, kas nav iepriekš klasificēti šajā klasifikācijā</t>
  </si>
  <si>
    <t>13.0.0.0.</t>
  </si>
  <si>
    <t>Ieņēmumi no valsts (pašvaldību) īpašuma iznomāšanas, pārdošanas un no nodokļu pamatparāda kapitalizācijas</t>
  </si>
  <si>
    <t>13.1.0.0.</t>
  </si>
  <si>
    <t>Ieņēmumi no ēku un būvju īpašuma pārdošanas</t>
  </si>
  <si>
    <t>13.2.0.0.</t>
  </si>
  <si>
    <t>Ieņēmumi no zemes, meža īpašuma pārdošanas</t>
  </si>
  <si>
    <t>13.2.1.0.</t>
  </si>
  <si>
    <t>Ieņēmumi no zemes īpašuma pārdošanas</t>
  </si>
  <si>
    <t>3.0.</t>
  </si>
  <si>
    <t>Maksas pakalpojumi un citi pašu ieņēmumi</t>
  </si>
  <si>
    <t>21.1.9.4.116.</t>
  </si>
  <si>
    <t>Ieņēmumi no vadošā partnera partneru grupas īstenotajiem ārvalstu finanšu palīdzības projektiem - Pr. Green Palette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</si>
  <si>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</si>
  <si>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</si>
  <si>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</si>
  <si>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</si>
  <si>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21.3.5.2.</t>
  </si>
  <si>
    <t>Ieņēmumi no vecāku maksām</t>
  </si>
  <si>
    <t>21.3.8.0.</t>
  </si>
  <si>
    <t>Ieņēmumi par nomu un īri</t>
  </si>
  <si>
    <t>21.3.8.1.</t>
  </si>
  <si>
    <t xml:space="preserve">         Ieņēmumi par telpu nomu</t>
  </si>
  <si>
    <t>21.3.8.3.</t>
  </si>
  <si>
    <t xml:space="preserve">         Ieņēmumi no kustamā īpašuma iznomāšanas</t>
  </si>
  <si>
    <t>21.3.8.4.</t>
  </si>
  <si>
    <t xml:space="preserve">         Ieņēmumi par zemes nomu</t>
  </si>
  <si>
    <t>21.3.8.9.1.</t>
  </si>
  <si>
    <t xml:space="preserve">        Ieņēmumi no medību nomas līgumiem</t>
  </si>
  <si>
    <t>21.3.9.0.</t>
  </si>
  <si>
    <t>Ieņēmumi par pārējiem budžeta iestāžu sniegtajiem maksas pakalpojumiem</t>
  </si>
  <si>
    <t>21.3.9.3.</t>
  </si>
  <si>
    <t>Ieņēmumi par biļešu realizāciju</t>
  </si>
  <si>
    <t>21.3.9.4.</t>
  </si>
  <si>
    <t>Ieņēmumi par dzīvokļu un komunālajiem pakalpojumiem</t>
  </si>
  <si>
    <t>21.3.9.7.</t>
  </si>
  <si>
    <t>Budžeta iestādes saņemtā atlīdzība no apdrošināšanas sabiedrības par bojātu nekustamo īpašumu un kustamo mantu, t.sk. autoavārijā cietušu automašīnu</t>
  </si>
  <si>
    <t>21.3.9.9.</t>
  </si>
  <si>
    <t>Citi ieņēmumi par maksas pakalpojumiem</t>
  </si>
  <si>
    <t>Maksa par PIIE Bitīte</t>
  </si>
  <si>
    <t>Maksa par PIIE Viļānos</t>
  </si>
  <si>
    <t>Maksa par ēdināšanu Viļānu vsk</t>
  </si>
  <si>
    <t>MP- SAC Cerība pakalpojumi</t>
  </si>
  <si>
    <t xml:space="preserve">MP- ēdināšanas pakalpojumi SAC Cerība </t>
  </si>
  <si>
    <t>MP- kopēšanas pakalpojumi</t>
  </si>
  <si>
    <t>MP-ēdināšanas pakalpojumi Dekšāres psk</t>
  </si>
  <si>
    <t>MP- transporta pakalpojumi</t>
  </si>
  <si>
    <t>MP veselības grupa "Kustību prieks"</t>
  </si>
  <si>
    <t>MP- aprūpes pakalpojumi mājās</t>
  </si>
  <si>
    <t>MP - dzimtsarakstu nodaļa</t>
  </si>
  <si>
    <t>Pārējie pakalpojumi</t>
  </si>
  <si>
    <t>MP- novadpētniecības muzeja pakalpojumi</t>
  </si>
  <si>
    <t>21.4.9.9.</t>
  </si>
  <si>
    <t xml:space="preserve">Pārējie iepriekš neklasificētie pašu ieņēmumi </t>
  </si>
  <si>
    <t>5.0.</t>
  </si>
  <si>
    <t>Transferti</t>
  </si>
  <si>
    <t>17.0.0.0.</t>
  </si>
  <si>
    <t>No valsts budžeta daļēji finansēto atvasināto publisko personu un budžeta nefinansēto iestāžu transferti</t>
  </si>
  <si>
    <t>17.2.0.0.</t>
  </si>
  <si>
    <t>Projekts Deinstucionalizācija</t>
  </si>
  <si>
    <t>18.0.0.0.</t>
  </si>
  <si>
    <t>Valsts budžeta transferti</t>
  </si>
  <si>
    <t>18.6.0.0.</t>
  </si>
  <si>
    <t>Pašvaldību saņemtie transferti no valsts budžeta</t>
  </si>
  <si>
    <t>18.6.2.0.</t>
  </si>
  <si>
    <t>Pašvaldību saņemtie valsts budžeta transferti noteiktam mērķim</t>
  </si>
  <si>
    <t>18.6.2.0.01</t>
  </si>
  <si>
    <t>18.6.2.0.03</t>
  </si>
  <si>
    <t>MD -brīvpusdienu nodrošināšanai</t>
  </si>
  <si>
    <t>MD -MMS pedagogu darba samaksai</t>
  </si>
  <si>
    <t>MD-mācību grāmatu iegādei</t>
  </si>
  <si>
    <t>MD -kultūras darbiniekiem</t>
  </si>
  <si>
    <t>MD- asistentu pakalpojumiem</t>
  </si>
  <si>
    <t>MD- Nacionālais veselības dienests (Sokolku FP)</t>
  </si>
  <si>
    <t>MD- Klientu centram</t>
  </si>
  <si>
    <t>MD Dziesmu svētki</t>
  </si>
  <si>
    <t>MD autoceļu uzturēšanai</t>
  </si>
  <si>
    <t>MD- asistents (IZM)</t>
  </si>
  <si>
    <t>MD - Latvijas skolas soma</t>
  </si>
  <si>
    <t>Finansējums Vēlēšanu komisijai</t>
  </si>
  <si>
    <t>SM finansējums tranzītielas rekonstrukcijai</t>
  </si>
  <si>
    <t>MD- Līdzekļi neparedzētiem gadījumiem -FM rīkojums (atskurbtuve)</t>
  </si>
  <si>
    <t>Nodarbinātības pasākums "Algotie pagaidu sab.darbi"</t>
  </si>
  <si>
    <t>MD Sporta skola - pedagogi</t>
  </si>
  <si>
    <t>18.6.3.0.</t>
  </si>
  <si>
    <t>Pašvaldību no valsts budžeta iestādēm saņemtie transferti Eiropas Savienības politiku instrumentu un pārējās ārvalstu finanšu palīdzības līdzfinansētajiem projektiem (pasākumiem)</t>
  </si>
  <si>
    <t>MD Pr. Atbalsts izglītojamo individuālo kompetenču attīstībai Nr.8.3.2.2./16/I/001</t>
  </si>
  <si>
    <t>MD Pr. Pakāpieni attīstībai</t>
  </si>
  <si>
    <t>Pr. Kompetenču pieeja mācību saturā</t>
  </si>
  <si>
    <t>Pr. Velotrases ierīkošana</t>
  </si>
  <si>
    <t>Pr. Dušas un veļas mazgāšanas telpu ierīkošana</t>
  </si>
  <si>
    <t>Projekts Proti un dari!</t>
  </si>
  <si>
    <t>Projekts Viļānu novada infrastruktūras pārbūve (Lauku ceļš)</t>
  </si>
  <si>
    <t>Projekts LAD "Deju grīdas un mobilās akatuves iegāde" nr.19-01-AL15-A019.2202-000018</t>
  </si>
  <si>
    <t>MD Sporta skolai inventāra iegādei</t>
  </si>
  <si>
    <t>Pr.Nākotnes tilti caur kultūrvēsturisko mantojumu</t>
  </si>
  <si>
    <t>Pr. Profesionālā sociālā darba attīstība (pilotprojekts)</t>
  </si>
  <si>
    <t>Pr. Profesionālā sociālā darba attīstība (supervīzija)</t>
  </si>
  <si>
    <t>18.6.4.0.</t>
  </si>
  <si>
    <t>Pašvaldību finanšu izlīdzināšanas fonds</t>
  </si>
  <si>
    <t>Pašvaldību budžetā saņemtā dotācija no pašvaldību finanšu izlīdzināšanas fonda</t>
  </si>
  <si>
    <t>18.6.4.0.01</t>
  </si>
  <si>
    <t>Pašvaldību finanšu izlīdzināšanas fonda dotācija iepriekšējā gada sadale</t>
  </si>
  <si>
    <t>18.6.4.0.02</t>
  </si>
  <si>
    <t>FM rīkojums Nr. 488, 12.pielikums</t>
  </si>
  <si>
    <t>18.6.9.0.</t>
  </si>
  <si>
    <t>Pārējie pašvaldību saņemtie valsts budžeta iestāžu transferti ( MK noteikumi)</t>
  </si>
  <si>
    <t>19.0.0.0.</t>
  </si>
  <si>
    <t>Pašvaldību budžetu transferti</t>
  </si>
  <si>
    <t>19.2.0.0.</t>
  </si>
  <si>
    <t xml:space="preserve">       Pašvaldību saņemtie transferti no citām pašvaldībām</t>
  </si>
  <si>
    <t>IEŅĒMUMI KOPĀ:</t>
  </si>
  <si>
    <t>AIZŅĒMUMI KOPĀ</t>
  </si>
  <si>
    <t>t.sk. :</t>
  </si>
  <si>
    <t>Plāns 2020 .gads EUR</t>
  </si>
  <si>
    <t>Plāns 2021.gadam</t>
  </si>
  <si>
    <t xml:space="preserve">MD - audžuģimenēm bērnu uzturnaudas </t>
  </si>
  <si>
    <t>MP- SAC Cerība par pusdienām</t>
  </si>
  <si>
    <t>Pr. Jauniešu iniciatīvu projekti</t>
  </si>
  <si>
    <t>Pr.Slimību profilakses un kontroles centra pasākumi</t>
  </si>
  <si>
    <t>Viļānu novada pašvaldības saistošajiem noteikumiem Nr. __</t>
  </si>
  <si>
    <t>2021. gada . janvāra domes sēdes protokols __ lēmums __</t>
  </si>
  <si>
    <t>Naudas līdzekļu atlikums uz 01.01.2021</t>
  </si>
  <si>
    <t>PAVISAM KOPĀ IEŅĒMUMI 2021.GADAM</t>
  </si>
  <si>
    <t>Sagatavoja finanšu analītiķe_____________________ Ija Visocka</t>
  </si>
  <si>
    <t>Aizņēmums Pr. Dārzu ielas pārbūve</t>
  </si>
  <si>
    <t xml:space="preserve">Pamatbudžets - </t>
  </si>
  <si>
    <t xml:space="preserve">Autoceļu fonds </t>
  </si>
  <si>
    <t xml:space="preserve">Dabas resursu nodoklis </t>
  </si>
  <si>
    <t>Soda nauda -noma</t>
  </si>
  <si>
    <t>Plānotie pamatbudžeta ieņēmumi 2021.gadam</t>
  </si>
  <si>
    <t>10.1.4.9.2</t>
  </si>
  <si>
    <t>10.1.4.9.1</t>
  </si>
  <si>
    <t>10.1.4.3.</t>
  </si>
  <si>
    <t>12.3.9.9.1</t>
  </si>
  <si>
    <t>Pārējie dažādi nenodokļu ieņēmumi, kas nav iepriekš klasificēti šajā klasifikācijā FIN Sprta biedrība</t>
  </si>
  <si>
    <t>12.3.9.9.15</t>
  </si>
  <si>
    <t>Pārējie dažādi nenodokļu ieņēmumi, kas nav iepriekš klasificēti šajā klasifikācijā audžuģimenes pēc lēmuma</t>
  </si>
  <si>
    <t>MD -pedagogu darba samaksai ( Plāns uz 8 mēnešiem 2021.g.)</t>
  </si>
  <si>
    <t>MD - 5,-6,g.pedagogu darba samaksai ( Plāns uz 8 mēn 2021.g.)</t>
  </si>
  <si>
    <t>MD-Mūzikas instrumentu iegāde Viļānu MMS pūtēju orķestrim</t>
  </si>
  <si>
    <t xml:space="preserve">MD-Pr.Viļānu novadpētniecības muzeja krājumu un ekspozīcijas bagatīnāšana </t>
  </si>
  <si>
    <t>MD -nodarbinātība vasaras brīvlaikā</t>
  </si>
  <si>
    <t>Pr. Karjeras atbalsts vispārējās un profesionālās izglītības iestādēs</t>
  </si>
  <si>
    <t xml:space="preserve"> Naudas sodi, ko uzliek pašvaldības - pašvaldības policijas sods</t>
  </si>
  <si>
    <t xml:space="preserve"> 10.1.4.2.</t>
  </si>
  <si>
    <t>Plānotais naudas līdzekļu atlikums uz 31.12.2021.</t>
  </si>
  <si>
    <t>MD Projekts Atbalsts priekšlaicīgas mācību pārtraukšanas samazināšanai Pr.P6-13/15</t>
  </si>
  <si>
    <t>MD-mācību procesa digitalizācijai</t>
  </si>
  <si>
    <t>Aizņēmums Pr.Tranzītielas rekonstrukcija Viļānu pilsētas teritorijā valsts 1.šķiras autoceļa maršrutā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</si>
</sst>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55" applyFont="1" applyFill="1" applyBorder="1" applyAlignment="1">
      <alignment horizontal="left" vertical="center"/>
      <protection/>
    </xf>
    <xf numFmtId="49" fontId="3" fillId="0" borderId="10" xfId="55" applyNumberFormat="1" applyFont="1" applyFill="1" applyBorder="1" applyAlignment="1">
      <alignment horizontal="left" vertical="center" indent="1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49" fontId="3" fillId="33" borderId="11" xfId="0" applyNumberFormat="1" applyFont="1" applyFill="1" applyBorder="1" applyAlignment="1">
      <alignment horizontal="left" vertical="center"/>
    </xf>
    <xf numFmtId="49" fontId="6" fillId="34" borderId="11" xfId="0" applyNumberFormat="1" applyFont="1" applyFill="1" applyBorder="1" applyAlignment="1">
      <alignment horizontal="left" vertical="center"/>
    </xf>
    <xf numFmtId="0" fontId="6" fillId="34" borderId="11" xfId="0" applyNumberFormat="1" applyFont="1" applyFill="1" applyBorder="1" applyAlignment="1">
      <alignment horizontal="left" vertical="center" wrapText="1" indent="1"/>
    </xf>
    <xf numFmtId="0" fontId="54" fillId="1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 wrapText="1" indent="2"/>
    </xf>
    <xf numFmtId="0" fontId="3" fillId="33" borderId="11" xfId="0" applyNumberFormat="1" applyFont="1" applyFill="1" applyBorder="1" applyAlignment="1">
      <alignment horizontal="left" vertical="center" wrapText="1" indent="3"/>
    </xf>
    <xf numFmtId="0" fontId="53" fillId="0" borderId="11" xfId="0" applyFont="1" applyBorder="1" applyAlignment="1">
      <alignment/>
    </xf>
    <xf numFmtId="0" fontId="2" fillId="33" borderId="11" xfId="0" applyNumberFormat="1" applyFont="1" applyFill="1" applyBorder="1" applyAlignment="1">
      <alignment horizontal="left" vertical="center" wrapText="1" indent="4"/>
    </xf>
    <xf numFmtId="0" fontId="2" fillId="33" borderId="11" xfId="0" applyNumberFormat="1" applyFont="1" applyFill="1" applyBorder="1" applyAlignment="1">
      <alignment horizontal="left" vertical="center" wrapText="1" indent="5"/>
    </xf>
    <xf numFmtId="49" fontId="4" fillId="33" borderId="11" xfId="0" applyNumberFormat="1" applyFont="1" applyFill="1" applyBorder="1" applyAlignment="1">
      <alignment horizontal="left" vertical="center"/>
    </xf>
    <xf numFmtId="0" fontId="8" fillId="33" borderId="11" xfId="0" applyNumberFormat="1" applyFont="1" applyFill="1" applyBorder="1" applyAlignment="1">
      <alignment horizontal="left" vertical="center" wrapText="1" indent="6"/>
    </xf>
    <xf numFmtId="0" fontId="54" fillId="0" borderId="11" xfId="0" applyFont="1" applyBorder="1" applyAlignment="1">
      <alignment/>
    </xf>
    <xf numFmtId="0" fontId="2" fillId="33" borderId="11" xfId="0" applyNumberFormat="1" applyFont="1" applyFill="1" applyBorder="1" applyAlignment="1">
      <alignment horizontal="left" vertical="center" wrapText="1" indent="3"/>
    </xf>
    <xf numFmtId="0" fontId="4" fillId="0" borderId="11" xfId="0" applyNumberFormat="1" applyFont="1" applyFill="1" applyBorder="1" applyAlignment="1">
      <alignment horizontal="left" vertical="center" wrapText="1" indent="6"/>
    </xf>
    <xf numFmtId="0" fontId="4" fillId="33" borderId="11" xfId="0" applyNumberFormat="1" applyFont="1" applyFill="1" applyBorder="1" applyAlignment="1">
      <alignment horizontal="left" vertical="center" wrapText="1" indent="6"/>
    </xf>
    <xf numFmtId="0" fontId="54" fillId="0" borderId="11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left" vertical="center" wrapText="1" indent="4"/>
    </xf>
    <xf numFmtId="0" fontId="8" fillId="33" borderId="11" xfId="0" applyNumberFormat="1" applyFont="1" applyFill="1" applyBorder="1" applyAlignment="1">
      <alignment horizontal="left" vertical="center" wrapText="1" indent="4"/>
    </xf>
    <xf numFmtId="49" fontId="4" fillId="33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 indent="5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 indent="3"/>
    </xf>
    <xf numFmtId="0" fontId="52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 vertical="center" wrapText="1" indent="4"/>
    </xf>
    <xf numFmtId="0" fontId="55" fillId="0" borderId="11" xfId="0" applyFont="1" applyBorder="1" applyAlignment="1">
      <alignment/>
    </xf>
    <xf numFmtId="49" fontId="2" fillId="33" borderId="11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3" fontId="54" fillId="13" borderId="11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wrapText="1" indent="3"/>
    </xf>
    <xf numFmtId="49" fontId="7" fillId="33" borderId="11" xfId="0" applyNumberFormat="1" applyFont="1" applyFill="1" applyBorder="1" applyAlignment="1">
      <alignment horizontal="left" vertical="center"/>
    </xf>
    <xf numFmtId="1" fontId="56" fillId="0" borderId="11" xfId="0" applyNumberFormat="1" applyFont="1" applyBorder="1" applyAlignment="1">
      <alignment/>
    </xf>
    <xf numFmtId="49" fontId="7" fillId="33" borderId="11" xfId="0" applyNumberFormat="1" applyFont="1" applyFill="1" applyBorder="1" applyAlignment="1">
      <alignment horizontal="left" vertical="center" wrapText="1"/>
    </xf>
    <xf numFmtId="1" fontId="56" fillId="0" borderId="11" xfId="0" applyNumberFormat="1" applyFont="1" applyBorder="1" applyAlignment="1">
      <alignment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wrapText="1"/>
    </xf>
    <xf numFmtId="0" fontId="53" fillId="0" borderId="11" xfId="0" applyFont="1" applyBorder="1" applyAlignment="1">
      <alignment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53" fillId="13" borderId="11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 vertical="center"/>
    </xf>
    <xf numFmtId="0" fontId="53" fillId="35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52" fillId="0" borderId="13" xfId="0" applyFont="1" applyBorder="1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3" fontId="2" fillId="0" borderId="11" xfId="55" applyNumberFormat="1" applyFont="1" applyFill="1" applyBorder="1" applyAlignment="1">
      <alignment horizontal="right" vertical="center"/>
      <protection/>
    </xf>
    <xf numFmtId="3" fontId="3" fillId="15" borderId="11" xfId="55" applyNumberFormat="1" applyFont="1" applyFill="1" applyBorder="1" applyAlignment="1">
      <alignment horizontal="right" vertical="center"/>
      <protection/>
    </xf>
    <xf numFmtId="49" fontId="2" fillId="36" borderId="11" xfId="0" applyNumberFormat="1" applyFont="1" applyFill="1" applyBorder="1" applyAlignment="1">
      <alignment horizontal="left" vertical="center"/>
    </xf>
    <xf numFmtId="49" fontId="6" fillId="36" borderId="11" xfId="0" applyNumberFormat="1" applyFont="1" applyFill="1" applyBorder="1" applyAlignment="1">
      <alignment horizontal="left" vertical="center"/>
    </xf>
    <xf numFmtId="3" fontId="54" fillId="15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left" vertical="center" wrapText="1" indent="5"/>
    </xf>
    <xf numFmtId="0" fontId="57" fillId="0" borderId="11" xfId="0" applyFont="1" applyBorder="1" applyAlignment="1">
      <alignment/>
    </xf>
    <xf numFmtId="49" fontId="3" fillId="13" borderId="11" xfId="0" applyNumberFormat="1" applyFont="1" applyFill="1" applyBorder="1" applyAlignment="1">
      <alignment horizontal="left" vertical="center"/>
    </xf>
    <xf numFmtId="0" fontId="3" fillId="13" borderId="11" xfId="0" applyNumberFormat="1" applyFont="1" applyFill="1" applyBorder="1" applyAlignment="1">
      <alignment horizontal="left" vertical="center" wrapText="1" indent="2"/>
    </xf>
    <xf numFmtId="0" fontId="53" fillId="0" borderId="11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left" vertical="center"/>
    </xf>
    <xf numFmtId="0" fontId="4" fillId="34" borderId="11" xfId="0" applyNumberFormat="1" applyFont="1" applyFill="1" applyBorder="1" applyAlignment="1">
      <alignment horizontal="left" vertical="center" wrapText="1" indent="2"/>
    </xf>
    <xf numFmtId="0" fontId="55" fillId="13" borderId="11" xfId="0" applyFont="1" applyFill="1" applyBorder="1" applyAlignment="1">
      <alignment/>
    </xf>
    <xf numFmtId="49" fontId="10" fillId="33" borderId="11" xfId="0" applyNumberFormat="1" applyFont="1" applyFill="1" applyBorder="1" applyAlignment="1">
      <alignment horizontal="left" vertical="center"/>
    </xf>
    <xf numFmtId="0" fontId="52" fillId="37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1" fontId="53" fillId="0" borderId="11" xfId="0" applyNumberFormat="1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/>
    </xf>
    <xf numFmtId="0" fontId="52" fillId="0" borderId="14" xfId="0" applyFont="1" applyBorder="1" applyAlignment="1">
      <alignment/>
    </xf>
    <xf numFmtId="0" fontId="53" fillId="35" borderId="13" xfId="0" applyFont="1" applyFill="1" applyBorder="1" applyAlignment="1">
      <alignment/>
    </xf>
    <xf numFmtId="0" fontId="58" fillId="35" borderId="11" xfId="0" applyFont="1" applyFill="1" applyBorder="1" applyAlignment="1">
      <alignment/>
    </xf>
    <xf numFmtId="0" fontId="6" fillId="34" borderId="11" xfId="0" applyNumberFormat="1" applyFont="1" applyFill="1" applyBorder="1" applyAlignment="1">
      <alignment horizontal="left" vertical="center" wrapText="1" indent="2"/>
    </xf>
    <xf numFmtId="49" fontId="9" fillId="34" borderId="11" xfId="0" applyNumberFormat="1" applyFont="1" applyFill="1" applyBorder="1" applyAlignment="1">
      <alignment horizontal="left" vertical="center"/>
    </xf>
    <xf numFmtId="0" fontId="3" fillId="34" borderId="11" xfId="0" applyNumberFormat="1" applyFont="1" applyFill="1" applyBorder="1" applyAlignment="1">
      <alignment horizontal="left" vertical="center" wrapText="1" indent="3"/>
    </xf>
    <xf numFmtId="49" fontId="6" fillId="38" borderId="11" xfId="0" applyNumberFormat="1" applyFont="1" applyFill="1" applyBorder="1" applyAlignment="1">
      <alignment horizontal="left" vertical="center"/>
    </xf>
    <xf numFmtId="0" fontId="6" fillId="38" borderId="11" xfId="0" applyNumberFormat="1" applyFont="1" applyFill="1" applyBorder="1" applyAlignment="1">
      <alignment horizontal="left" vertical="center" wrapText="1" indent="2"/>
    </xf>
    <xf numFmtId="0" fontId="54" fillId="37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49" fontId="3" fillId="38" borderId="11" xfId="0" applyNumberFormat="1" applyFont="1" applyFill="1" applyBorder="1" applyAlignment="1">
      <alignment horizontal="left" vertical="center"/>
    </xf>
    <xf numFmtId="3" fontId="53" fillId="37" borderId="11" xfId="0" applyNumberFormat="1" applyFont="1" applyFill="1" applyBorder="1" applyAlignment="1">
      <alignment/>
    </xf>
    <xf numFmtId="49" fontId="3" fillId="38" borderId="11" xfId="0" applyNumberFormat="1" applyFont="1" applyFill="1" applyBorder="1" applyAlignment="1">
      <alignment horizontal="left" vertical="center" wrapText="1"/>
    </xf>
    <xf numFmtId="0" fontId="53" fillId="37" borderId="11" xfId="0" applyFont="1" applyFill="1" applyBorder="1" applyAlignment="1">
      <alignment/>
    </xf>
    <xf numFmtId="49" fontId="3" fillId="15" borderId="16" xfId="55" applyNumberFormat="1" applyFont="1" applyFill="1" applyBorder="1" applyAlignment="1">
      <alignment horizontal="left" vertical="center" indent="1"/>
      <protection/>
    </xf>
    <xf numFmtId="3" fontId="3" fillId="15" borderId="13" xfId="55" applyNumberFormat="1" applyFont="1" applyFill="1" applyBorder="1" applyAlignment="1">
      <alignment horizontal="right" vertical="center"/>
      <protection/>
    </xf>
    <xf numFmtId="0" fontId="53" fillId="13" borderId="14" xfId="0" applyFont="1" applyFill="1" applyBorder="1" applyAlignment="1">
      <alignment/>
    </xf>
    <xf numFmtId="49" fontId="2" fillId="38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right" vertical="center"/>
    </xf>
    <xf numFmtId="1" fontId="53" fillId="0" borderId="11" xfId="0" applyNumberFormat="1" applyFont="1" applyBorder="1" applyAlignment="1">
      <alignment/>
    </xf>
    <xf numFmtId="49" fontId="3" fillId="39" borderId="11" xfId="0" applyNumberFormat="1" applyFont="1" applyFill="1" applyBorder="1" applyAlignment="1">
      <alignment horizontal="left" vertical="center"/>
    </xf>
    <xf numFmtId="0" fontId="3" fillId="39" borderId="11" xfId="0" applyNumberFormat="1" applyFont="1" applyFill="1" applyBorder="1" applyAlignment="1">
      <alignment horizontal="left" vertical="center" wrapText="1"/>
    </xf>
    <xf numFmtId="3" fontId="53" fillId="40" borderId="11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 horizontal="left" vertical="center"/>
    </xf>
    <xf numFmtId="49" fontId="3" fillId="33" borderId="18" xfId="0" applyNumberFormat="1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left" vertical="center"/>
    </xf>
    <xf numFmtId="49" fontId="3" fillId="33" borderId="19" xfId="0" applyNumberFormat="1" applyFont="1" applyFill="1" applyBorder="1" applyAlignment="1">
      <alignment horizontal="left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9" fillId="0" borderId="20" xfId="0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left" vertical="center"/>
    </xf>
    <xf numFmtId="49" fontId="10" fillId="33" borderId="15" xfId="0" applyNumberFormat="1" applyFont="1" applyFill="1" applyBorder="1" applyAlignment="1">
      <alignment horizontal="left" vertical="center"/>
    </xf>
    <xf numFmtId="49" fontId="10" fillId="33" borderId="19" xfId="0" applyNumberFormat="1" applyFont="1" applyFill="1" applyBorder="1" applyAlignment="1">
      <alignment horizontal="left" vertical="center"/>
    </xf>
    <xf numFmtId="49" fontId="2" fillId="0" borderId="11" xfId="55" applyNumberFormat="1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tabSelected="1" zoomScalePageLayoutView="0" workbookViewId="0" topLeftCell="A130">
      <selection activeCell="I156" sqref="I156"/>
    </sheetView>
  </sheetViews>
  <sheetFormatPr defaultColWidth="9.140625" defaultRowHeight="15"/>
  <cols>
    <col min="1" max="1" width="13.421875" style="0" customWidth="1"/>
    <col min="2" max="2" width="50.8515625" style="0" customWidth="1"/>
    <col min="3" max="3" width="16.28125" style="0" customWidth="1"/>
    <col min="4" max="4" width="26.57421875" style="0" customWidth="1"/>
  </cols>
  <sheetData>
    <row r="1" spans="1:4" ht="15">
      <c r="A1" s="1"/>
      <c r="B1" s="1"/>
      <c r="C1" s="105" t="s">
        <v>0</v>
      </c>
      <c r="D1" s="105"/>
    </row>
    <row r="2" spans="1:4" ht="15">
      <c r="A2" s="1"/>
      <c r="B2" s="105" t="s">
        <v>209</v>
      </c>
      <c r="C2" s="105"/>
      <c r="D2" s="105"/>
    </row>
    <row r="3" spans="1:4" ht="15">
      <c r="A3" s="1"/>
      <c r="B3" s="105" t="s">
        <v>210</v>
      </c>
      <c r="C3" s="105"/>
      <c r="D3" s="105"/>
    </row>
    <row r="4" spans="1:4" ht="18.75">
      <c r="A4" s="1"/>
      <c r="B4" s="106" t="s">
        <v>219</v>
      </c>
      <c r="C4" s="106"/>
      <c r="D4" s="1"/>
    </row>
    <row r="5" spans="1:4" ht="28.5">
      <c r="A5" s="4" t="s">
        <v>1</v>
      </c>
      <c r="B5" s="4" t="s">
        <v>2</v>
      </c>
      <c r="C5" s="5" t="s">
        <v>203</v>
      </c>
      <c r="D5" s="5" t="s">
        <v>204</v>
      </c>
    </row>
    <row r="6" spans="1:4" ht="15">
      <c r="A6" s="6" t="s">
        <v>3</v>
      </c>
      <c r="B6" s="7" t="s">
        <v>4</v>
      </c>
      <c r="C6" s="8"/>
      <c r="D6" s="8"/>
    </row>
    <row r="7" spans="1:4" ht="15">
      <c r="A7" s="97" t="s">
        <v>5</v>
      </c>
      <c r="B7" s="98" t="s">
        <v>6</v>
      </c>
      <c r="C7" s="99">
        <v>8031950</v>
      </c>
      <c r="D7" s="99">
        <f>D143</f>
        <v>5456975</v>
      </c>
    </row>
    <row r="8" spans="1:4" ht="12.75" customHeight="1">
      <c r="A8" s="10" t="s">
        <v>7</v>
      </c>
      <c r="B8" s="11" t="s">
        <v>8</v>
      </c>
      <c r="C8" s="12">
        <f>C9+C15+C28</f>
        <v>2165408</v>
      </c>
      <c r="D8" s="12">
        <v>1907835</v>
      </c>
    </row>
    <row r="9" spans="1:4" ht="17.25" customHeight="1">
      <c r="A9" s="13" t="s">
        <v>9</v>
      </c>
      <c r="B9" s="14" t="s">
        <v>10</v>
      </c>
      <c r="C9" s="8">
        <v>1916500</v>
      </c>
      <c r="D9" s="33">
        <v>1670882</v>
      </c>
    </row>
    <row r="10" spans="1:4" ht="18.75" customHeight="1">
      <c r="A10" s="9" t="s">
        <v>11</v>
      </c>
      <c r="B10" s="15" t="s">
        <v>12</v>
      </c>
      <c r="C10" s="8">
        <v>1916500</v>
      </c>
      <c r="D10" s="65">
        <v>1670882</v>
      </c>
    </row>
    <row r="11" spans="1:4" ht="23.25" customHeight="1">
      <c r="A11" s="13" t="s">
        <v>13</v>
      </c>
      <c r="B11" s="17" t="s">
        <v>12</v>
      </c>
      <c r="C11" s="8"/>
      <c r="D11" s="33"/>
    </row>
    <row r="12" spans="1:4" ht="20.25" customHeight="1">
      <c r="A12" s="13" t="s">
        <v>14</v>
      </c>
      <c r="B12" s="18" t="s">
        <v>15</v>
      </c>
      <c r="C12" s="8">
        <f>C10</f>
        <v>1916500</v>
      </c>
      <c r="D12" s="33">
        <v>1670882</v>
      </c>
    </row>
    <row r="13" spans="1:4" ht="38.25">
      <c r="A13" s="19" t="s">
        <v>16</v>
      </c>
      <c r="B13" s="20" t="s">
        <v>17</v>
      </c>
      <c r="C13" s="8">
        <v>35325</v>
      </c>
      <c r="D13" s="33">
        <v>34761</v>
      </c>
    </row>
    <row r="14" spans="1:4" ht="25.5">
      <c r="A14" s="19" t="s">
        <v>18</v>
      </c>
      <c r="B14" s="20" t="s">
        <v>19</v>
      </c>
      <c r="C14" s="8">
        <v>1881175</v>
      </c>
      <c r="D14" s="33">
        <v>1636121</v>
      </c>
    </row>
    <row r="15" spans="1:4" ht="15.75">
      <c r="A15" s="10" t="s">
        <v>20</v>
      </c>
      <c r="B15" s="78" t="s">
        <v>21</v>
      </c>
      <c r="C15" s="12">
        <v>231658</v>
      </c>
      <c r="D15" s="12">
        <v>228453</v>
      </c>
    </row>
    <row r="16" spans="1:4" ht="15.75">
      <c r="A16" s="13" t="s">
        <v>22</v>
      </c>
      <c r="B16" s="22" t="s">
        <v>21</v>
      </c>
      <c r="C16" s="21">
        <v>231658</v>
      </c>
      <c r="D16" s="8">
        <v>228453</v>
      </c>
    </row>
    <row r="17" spans="1:4" ht="15.75">
      <c r="A17" s="13" t="s">
        <v>23</v>
      </c>
      <c r="B17" s="17" t="s">
        <v>24</v>
      </c>
      <c r="C17" s="21">
        <v>231658</v>
      </c>
      <c r="D17" s="8">
        <v>228453</v>
      </c>
    </row>
    <row r="18" spans="1:4" ht="15">
      <c r="A18" s="9" t="s">
        <v>25</v>
      </c>
      <c r="B18" s="61" t="s">
        <v>26</v>
      </c>
      <c r="C18" s="16">
        <f>C19+C20</f>
        <v>192994</v>
      </c>
      <c r="D18" s="16">
        <v>193805</v>
      </c>
    </row>
    <row r="19" spans="1:4" ht="25.5">
      <c r="A19" s="19" t="s">
        <v>27</v>
      </c>
      <c r="B19" s="20" t="s">
        <v>28</v>
      </c>
      <c r="C19" s="8">
        <v>177994</v>
      </c>
      <c r="D19" s="8">
        <v>178805</v>
      </c>
    </row>
    <row r="20" spans="1:4" ht="25.5">
      <c r="A20" s="19" t="s">
        <v>29</v>
      </c>
      <c r="B20" s="20" t="s">
        <v>30</v>
      </c>
      <c r="C20" s="8">
        <v>15000</v>
      </c>
      <c r="D20" s="8">
        <v>15000</v>
      </c>
    </row>
    <row r="21" spans="1:4" ht="15">
      <c r="A21" s="9" t="s">
        <v>31</v>
      </c>
      <c r="B21" s="61" t="s">
        <v>32</v>
      </c>
      <c r="C21" s="16">
        <f>C22+C23</f>
        <v>22436</v>
      </c>
      <c r="D21" s="16">
        <v>22643</v>
      </c>
    </row>
    <row r="22" spans="1:4" ht="25.5">
      <c r="A22" s="19" t="s">
        <v>33</v>
      </c>
      <c r="B22" s="20" t="s">
        <v>34</v>
      </c>
      <c r="C22" s="8">
        <v>22436</v>
      </c>
      <c r="D22" s="8">
        <v>22643</v>
      </c>
    </row>
    <row r="23" spans="1:4" ht="25.5">
      <c r="A23" s="19" t="s">
        <v>35</v>
      </c>
      <c r="B23" s="20" t="s">
        <v>36</v>
      </c>
      <c r="C23" s="8"/>
      <c r="D23" s="8"/>
    </row>
    <row r="24" spans="1:4" ht="15">
      <c r="A24" s="19"/>
      <c r="B24" s="23" t="s">
        <v>37</v>
      </c>
      <c r="C24" s="8"/>
      <c r="D24" s="8"/>
    </row>
    <row r="25" spans="1:4" ht="15">
      <c r="A25" s="9" t="s">
        <v>38</v>
      </c>
      <c r="B25" s="61" t="s">
        <v>39</v>
      </c>
      <c r="C25" s="16">
        <v>16228</v>
      </c>
      <c r="D25" s="16">
        <v>12005</v>
      </c>
    </row>
    <row r="26" spans="1:4" ht="25.5">
      <c r="A26" s="19" t="s">
        <v>40</v>
      </c>
      <c r="B26" s="20" t="s">
        <v>41</v>
      </c>
      <c r="C26" s="8">
        <v>13496</v>
      </c>
      <c r="D26" s="8">
        <v>11005</v>
      </c>
    </row>
    <row r="27" spans="1:4" ht="30">
      <c r="A27" s="19" t="s">
        <v>42</v>
      </c>
      <c r="B27" s="24" t="s">
        <v>43</v>
      </c>
      <c r="C27" s="8">
        <v>2732</v>
      </c>
      <c r="D27" s="8">
        <v>1000</v>
      </c>
    </row>
    <row r="28" spans="1:4" ht="15">
      <c r="A28" s="79" t="s">
        <v>44</v>
      </c>
      <c r="B28" s="80" t="s">
        <v>45</v>
      </c>
      <c r="C28" s="49">
        <f>SUM(C29)</f>
        <v>17250</v>
      </c>
      <c r="D28" s="49">
        <v>8500</v>
      </c>
    </row>
    <row r="29" spans="1:4" ht="15">
      <c r="A29" s="19" t="s">
        <v>46</v>
      </c>
      <c r="B29" s="18" t="s">
        <v>47</v>
      </c>
      <c r="C29" s="8">
        <f>SUM(C30)</f>
        <v>17250</v>
      </c>
      <c r="D29" s="8">
        <v>8500</v>
      </c>
    </row>
    <row r="30" spans="1:4" ht="25.5">
      <c r="A30" s="19" t="s">
        <v>48</v>
      </c>
      <c r="B30" s="20" t="s">
        <v>49</v>
      </c>
      <c r="C30" s="8">
        <v>17250</v>
      </c>
      <c r="D30" s="8">
        <v>8500</v>
      </c>
    </row>
    <row r="31" spans="1:4" ht="15.75">
      <c r="A31" s="10" t="s">
        <v>50</v>
      </c>
      <c r="B31" s="11" t="s">
        <v>51</v>
      </c>
      <c r="C31" s="12">
        <f>C32+C36+C44+C49+C56</f>
        <v>210965</v>
      </c>
      <c r="D31" s="12">
        <f>D36+D44+D49+D56</f>
        <v>74792</v>
      </c>
    </row>
    <row r="32" spans="1:4" ht="15">
      <c r="A32" s="13" t="s">
        <v>52</v>
      </c>
      <c r="B32" s="14" t="s">
        <v>53</v>
      </c>
      <c r="C32" s="8">
        <f>SUM(C35)</f>
        <v>0</v>
      </c>
      <c r="D32" s="8"/>
    </row>
    <row r="33" spans="1:4" ht="30">
      <c r="A33" s="13" t="s">
        <v>54</v>
      </c>
      <c r="B33" s="22" t="s">
        <v>55</v>
      </c>
      <c r="C33" s="8"/>
      <c r="D33" s="8"/>
    </row>
    <row r="34" spans="1:4" ht="15">
      <c r="A34" s="13" t="s">
        <v>56</v>
      </c>
      <c r="B34" s="17" t="s">
        <v>57</v>
      </c>
      <c r="C34" s="8"/>
      <c r="D34" s="8"/>
    </row>
    <row r="35" spans="1:4" ht="45">
      <c r="A35" s="13" t="s">
        <v>58</v>
      </c>
      <c r="B35" s="18" t="s">
        <v>59</v>
      </c>
      <c r="C35" s="8"/>
      <c r="D35" s="8"/>
    </row>
    <row r="36" spans="1:4" ht="31.5">
      <c r="A36" s="81" t="s">
        <v>60</v>
      </c>
      <c r="B36" s="82" t="s">
        <v>61</v>
      </c>
      <c r="C36" s="83">
        <f>SUM(C37,C41)</f>
        <v>21400</v>
      </c>
      <c r="D36" s="83">
        <v>3680</v>
      </c>
    </row>
    <row r="37" spans="1:4" ht="28.5">
      <c r="A37" s="9" t="s">
        <v>62</v>
      </c>
      <c r="B37" s="15" t="s">
        <v>63</v>
      </c>
      <c r="C37" s="16">
        <f>SUM(C38:C40)</f>
        <v>5400</v>
      </c>
      <c r="D37" s="65">
        <v>2650</v>
      </c>
    </row>
    <row r="38" spans="1:4" ht="30">
      <c r="A38" s="19" t="s">
        <v>64</v>
      </c>
      <c r="B38" s="26" t="s">
        <v>65</v>
      </c>
      <c r="C38" s="8">
        <v>4600</v>
      </c>
      <c r="D38" s="33">
        <v>2500</v>
      </c>
    </row>
    <row r="39" spans="1:4" ht="30">
      <c r="A39" s="19" t="s">
        <v>66</v>
      </c>
      <c r="B39" s="26" t="s">
        <v>67</v>
      </c>
      <c r="C39" s="8">
        <v>300</v>
      </c>
      <c r="D39" s="33">
        <v>150</v>
      </c>
    </row>
    <row r="40" spans="1:4" ht="30">
      <c r="A40" s="19" t="s">
        <v>68</v>
      </c>
      <c r="B40" s="26" t="s">
        <v>69</v>
      </c>
      <c r="C40" s="8">
        <v>500</v>
      </c>
      <c r="D40" s="33"/>
    </row>
    <row r="41" spans="1:4" ht="15">
      <c r="A41" s="9" t="s">
        <v>70</v>
      </c>
      <c r="B41" s="15" t="s">
        <v>71</v>
      </c>
      <c r="C41" s="16">
        <f>SUM(C42:C43)</f>
        <v>16000</v>
      </c>
      <c r="D41" s="65">
        <v>1030</v>
      </c>
    </row>
    <row r="42" spans="1:4" ht="45">
      <c r="A42" s="19" t="s">
        <v>72</v>
      </c>
      <c r="B42" s="26" t="s">
        <v>73</v>
      </c>
      <c r="C42" s="8">
        <v>0</v>
      </c>
      <c r="D42" s="33">
        <v>30</v>
      </c>
    </row>
    <row r="43" spans="1:4" ht="15">
      <c r="A43" s="19" t="s">
        <v>74</v>
      </c>
      <c r="B43" s="27" t="s">
        <v>75</v>
      </c>
      <c r="C43" s="8">
        <v>16000</v>
      </c>
      <c r="D43" s="33">
        <v>1000</v>
      </c>
    </row>
    <row r="44" spans="1:4" ht="15.75">
      <c r="A44" s="81" t="s">
        <v>76</v>
      </c>
      <c r="B44" s="82" t="s">
        <v>77</v>
      </c>
      <c r="C44" s="83">
        <v>9120</v>
      </c>
      <c r="D44" s="83">
        <v>7600</v>
      </c>
    </row>
    <row r="45" spans="1:4" ht="30">
      <c r="A45" s="85" t="s">
        <v>234</v>
      </c>
      <c r="B45" s="84" t="s">
        <v>233</v>
      </c>
      <c r="C45" s="21"/>
      <c r="D45" s="25">
        <v>500</v>
      </c>
    </row>
    <row r="46" spans="1:4" ht="14.25" customHeight="1">
      <c r="A46" s="13" t="s">
        <v>221</v>
      </c>
      <c r="B46" s="19" t="s">
        <v>78</v>
      </c>
      <c r="C46" s="8">
        <v>6670</v>
      </c>
      <c r="D46" s="33">
        <v>5100</v>
      </c>
    </row>
    <row r="47" spans="1:4" ht="15">
      <c r="A47" s="13" t="s">
        <v>222</v>
      </c>
      <c r="B47" s="19" t="s">
        <v>79</v>
      </c>
      <c r="C47" s="8">
        <v>1700</v>
      </c>
      <c r="D47" s="33">
        <v>1500</v>
      </c>
    </row>
    <row r="48" spans="1:4" ht="15">
      <c r="A48" s="13" t="s">
        <v>220</v>
      </c>
      <c r="B48" s="19" t="s">
        <v>218</v>
      </c>
      <c r="C48" s="8">
        <v>750</v>
      </c>
      <c r="D48" s="86">
        <v>500</v>
      </c>
    </row>
    <row r="49" spans="1:4" ht="15.75">
      <c r="A49" s="81" t="s">
        <v>80</v>
      </c>
      <c r="B49" s="82" t="s">
        <v>81</v>
      </c>
      <c r="C49" s="83">
        <v>4380</v>
      </c>
      <c r="D49" s="83">
        <v>500</v>
      </c>
    </row>
    <row r="50" spans="1:4" ht="15.75">
      <c r="A50" s="13" t="s">
        <v>82</v>
      </c>
      <c r="B50" s="22" t="s">
        <v>83</v>
      </c>
      <c r="C50" s="62">
        <v>4380</v>
      </c>
      <c r="D50" s="33">
        <v>500</v>
      </c>
    </row>
    <row r="51" spans="1:4" ht="15.75">
      <c r="A51" s="13" t="s">
        <v>84</v>
      </c>
      <c r="B51" s="17" t="s">
        <v>85</v>
      </c>
      <c r="C51" s="62">
        <v>4380</v>
      </c>
      <c r="D51" s="33">
        <v>500</v>
      </c>
    </row>
    <row r="52" spans="1:4" ht="30">
      <c r="A52" s="13" t="s">
        <v>86</v>
      </c>
      <c r="B52" s="17" t="s">
        <v>87</v>
      </c>
      <c r="C52" s="8"/>
      <c r="D52" s="33"/>
    </row>
    <row r="53" spans="1:4" ht="30">
      <c r="A53" s="29" t="s">
        <v>88</v>
      </c>
      <c r="B53" s="30" t="s">
        <v>89</v>
      </c>
      <c r="C53" s="8">
        <v>2000</v>
      </c>
      <c r="D53" s="33"/>
    </row>
    <row r="54" spans="1:4" ht="45">
      <c r="A54" s="29" t="s">
        <v>223</v>
      </c>
      <c r="B54" s="30" t="s">
        <v>224</v>
      </c>
      <c r="C54" s="8">
        <v>380</v>
      </c>
      <c r="D54" s="33"/>
    </row>
    <row r="55" spans="1:4" ht="45">
      <c r="A55" s="29" t="s">
        <v>225</v>
      </c>
      <c r="B55" s="30" t="s">
        <v>226</v>
      </c>
      <c r="C55" s="8">
        <v>2000</v>
      </c>
      <c r="D55" s="33">
        <v>500</v>
      </c>
    </row>
    <row r="56" spans="1:4" ht="47.25">
      <c r="A56" s="81" t="s">
        <v>90</v>
      </c>
      <c r="B56" s="82" t="s">
        <v>91</v>
      </c>
      <c r="C56" s="83">
        <v>176065</v>
      </c>
      <c r="D56" s="83">
        <v>63012</v>
      </c>
    </row>
    <row r="57" spans="1:4" ht="15">
      <c r="A57" s="31" t="s">
        <v>92</v>
      </c>
      <c r="B57" s="32" t="s">
        <v>93</v>
      </c>
      <c r="C57" s="8">
        <v>80000</v>
      </c>
      <c r="D57" s="8">
        <v>32295</v>
      </c>
    </row>
    <row r="58" spans="1:4" ht="15">
      <c r="A58" s="31" t="s">
        <v>94</v>
      </c>
      <c r="B58" s="32" t="s">
        <v>95</v>
      </c>
      <c r="C58" s="33">
        <v>96065</v>
      </c>
      <c r="D58" s="33">
        <v>30717</v>
      </c>
    </row>
    <row r="59" spans="1:4" ht="15">
      <c r="A59" s="29" t="s">
        <v>96</v>
      </c>
      <c r="B59" s="34" t="s">
        <v>97</v>
      </c>
      <c r="C59" s="35">
        <v>96065</v>
      </c>
      <c r="D59" s="35">
        <v>30717</v>
      </c>
    </row>
    <row r="60" spans="1:4" ht="15.75">
      <c r="A60" s="10" t="s">
        <v>98</v>
      </c>
      <c r="B60" s="11" t="s">
        <v>99</v>
      </c>
      <c r="C60" s="12">
        <v>107164</v>
      </c>
      <c r="D60" s="12">
        <f>D61+D88</f>
        <v>91478</v>
      </c>
    </row>
    <row r="61" spans="1:4" ht="30">
      <c r="A61" s="66" t="s">
        <v>102</v>
      </c>
      <c r="B61" s="67" t="s">
        <v>103</v>
      </c>
      <c r="C61" s="68">
        <f>SUM(C62,C64,C69)</f>
        <v>107164</v>
      </c>
      <c r="D61" s="68">
        <f>D62+D64+D69</f>
        <v>91278</v>
      </c>
    </row>
    <row r="62" spans="1:4" ht="15">
      <c r="A62" s="13" t="s">
        <v>104</v>
      </c>
      <c r="B62" s="22" t="s">
        <v>105</v>
      </c>
      <c r="C62" s="8">
        <f>SUM(C63)</f>
        <v>13000</v>
      </c>
      <c r="D62" s="33">
        <v>11000</v>
      </c>
    </row>
    <row r="63" spans="1:4" ht="15">
      <c r="A63" s="19" t="s">
        <v>106</v>
      </c>
      <c r="B63" s="26" t="s">
        <v>107</v>
      </c>
      <c r="C63" s="8">
        <v>13000</v>
      </c>
      <c r="D63" s="33">
        <v>11000</v>
      </c>
    </row>
    <row r="64" spans="1:4" ht="15">
      <c r="A64" s="13" t="s">
        <v>108</v>
      </c>
      <c r="B64" s="13" t="s">
        <v>109</v>
      </c>
      <c r="C64" s="8">
        <f>SUM(C65:C68)</f>
        <v>29067</v>
      </c>
      <c r="D64" s="33">
        <v>44158</v>
      </c>
    </row>
    <row r="65" spans="1:4" ht="15">
      <c r="A65" s="19" t="s">
        <v>110</v>
      </c>
      <c r="B65" s="19" t="s">
        <v>111</v>
      </c>
      <c r="C65" s="8">
        <v>4000</v>
      </c>
      <c r="D65" s="33">
        <v>4000</v>
      </c>
    </row>
    <row r="66" spans="1:4" ht="15">
      <c r="A66" s="19" t="s">
        <v>112</v>
      </c>
      <c r="B66" s="19" t="s">
        <v>113</v>
      </c>
      <c r="C66" s="8">
        <v>17</v>
      </c>
      <c r="D66" s="33">
        <v>21</v>
      </c>
    </row>
    <row r="67" spans="1:4" ht="15">
      <c r="A67" s="19" t="s">
        <v>114</v>
      </c>
      <c r="B67" s="19" t="s">
        <v>115</v>
      </c>
      <c r="C67" s="8">
        <v>25000</v>
      </c>
      <c r="D67" s="33">
        <v>40000</v>
      </c>
    </row>
    <row r="68" spans="1:4" ht="15">
      <c r="A68" s="19" t="s">
        <v>116</v>
      </c>
      <c r="B68" s="19" t="s">
        <v>117</v>
      </c>
      <c r="C68" s="8">
        <v>50</v>
      </c>
      <c r="D68" s="33">
        <v>137</v>
      </c>
    </row>
    <row r="69" spans="1:4" ht="28.5">
      <c r="A69" s="87" t="s">
        <v>118</v>
      </c>
      <c r="B69" s="89" t="s">
        <v>119</v>
      </c>
      <c r="C69" s="90">
        <v>65097</v>
      </c>
      <c r="D69" s="90">
        <v>36120</v>
      </c>
    </row>
    <row r="70" spans="1:4" ht="15">
      <c r="A70" s="36" t="s">
        <v>120</v>
      </c>
      <c r="B70" s="19" t="s">
        <v>121</v>
      </c>
      <c r="C70" s="16">
        <v>2000</v>
      </c>
      <c r="D70" s="65">
        <v>250</v>
      </c>
    </row>
    <row r="71" spans="1:4" ht="15">
      <c r="A71" s="36" t="s">
        <v>122</v>
      </c>
      <c r="B71" s="19" t="s">
        <v>123</v>
      </c>
      <c r="C71" s="16">
        <v>150</v>
      </c>
      <c r="D71" s="65">
        <v>100</v>
      </c>
    </row>
    <row r="72" spans="1:4" ht="38.25">
      <c r="A72" s="36" t="s">
        <v>124</v>
      </c>
      <c r="B72" s="37" t="s">
        <v>125</v>
      </c>
      <c r="C72" s="16">
        <v>16347</v>
      </c>
      <c r="D72" s="65"/>
    </row>
    <row r="73" spans="1:4" ht="15">
      <c r="A73" s="95" t="s">
        <v>126</v>
      </c>
      <c r="B73" s="29" t="s">
        <v>127</v>
      </c>
      <c r="C73" s="65">
        <f>SUM(C74:C87)</f>
        <v>46600</v>
      </c>
      <c r="D73" s="65">
        <v>35770</v>
      </c>
    </row>
    <row r="74" spans="1:4" ht="15">
      <c r="A74" s="36"/>
      <c r="B74" s="19" t="s">
        <v>128</v>
      </c>
      <c r="C74" s="8">
        <v>11000</v>
      </c>
      <c r="D74" s="33">
        <v>10000</v>
      </c>
    </row>
    <row r="75" spans="1:4" ht="15">
      <c r="A75" s="36"/>
      <c r="B75" s="19" t="s">
        <v>129</v>
      </c>
      <c r="C75" s="8">
        <v>10000</v>
      </c>
      <c r="D75" s="33">
        <v>10500</v>
      </c>
    </row>
    <row r="76" spans="1:4" ht="15">
      <c r="A76" s="36"/>
      <c r="B76" s="19" t="s">
        <v>130</v>
      </c>
      <c r="C76" s="8">
        <v>13000</v>
      </c>
      <c r="D76" s="33">
        <v>7500</v>
      </c>
    </row>
    <row r="77" spans="1:4" ht="15">
      <c r="A77" s="36"/>
      <c r="B77" s="19" t="s">
        <v>206</v>
      </c>
      <c r="C77" s="8">
        <v>1400</v>
      </c>
      <c r="D77" s="33">
        <v>2500</v>
      </c>
    </row>
    <row r="78" spans="1:4" ht="15">
      <c r="A78" s="36"/>
      <c r="B78" s="19" t="s">
        <v>131</v>
      </c>
      <c r="C78" s="8">
        <v>800</v>
      </c>
      <c r="D78" s="33">
        <v>1700</v>
      </c>
    </row>
    <row r="79" spans="1:4" ht="15">
      <c r="A79" s="36"/>
      <c r="B79" s="19" t="s">
        <v>132</v>
      </c>
      <c r="C79" s="8">
        <v>1500</v>
      </c>
      <c r="D79" s="33"/>
    </row>
    <row r="80" spans="1:4" ht="15">
      <c r="A80" s="36"/>
      <c r="B80" s="19" t="s">
        <v>133</v>
      </c>
      <c r="C80" s="8">
        <v>50</v>
      </c>
      <c r="D80" s="33">
        <v>50</v>
      </c>
    </row>
    <row r="81" spans="1:4" ht="15">
      <c r="A81" s="36"/>
      <c r="B81" s="19" t="s">
        <v>134</v>
      </c>
      <c r="C81" s="8">
        <v>2700</v>
      </c>
      <c r="D81" s="33">
        <v>1000</v>
      </c>
    </row>
    <row r="82" spans="1:4" ht="15">
      <c r="A82" s="36"/>
      <c r="B82" s="19" t="s">
        <v>135</v>
      </c>
      <c r="C82" s="8">
        <v>150</v>
      </c>
      <c r="D82" s="33"/>
    </row>
    <row r="83" spans="1:4" ht="15">
      <c r="A83" s="36"/>
      <c r="B83" s="19" t="s">
        <v>136</v>
      </c>
      <c r="C83" s="8">
        <v>750</v>
      </c>
      <c r="D83" s="33">
        <v>320</v>
      </c>
    </row>
    <row r="84" spans="1:4" ht="15">
      <c r="A84" s="36"/>
      <c r="B84" s="19" t="s">
        <v>137</v>
      </c>
      <c r="C84" s="8">
        <v>2100</v>
      </c>
      <c r="D84" s="33">
        <v>2100</v>
      </c>
    </row>
    <row r="85" spans="1:4" ht="15">
      <c r="A85" s="36"/>
      <c r="B85" s="19" t="s">
        <v>138</v>
      </c>
      <c r="C85" s="8">
        <v>100</v>
      </c>
      <c r="D85" s="33">
        <v>50</v>
      </c>
    </row>
    <row r="86" spans="1:4" ht="15">
      <c r="A86" s="36"/>
      <c r="B86" s="29" t="s">
        <v>139</v>
      </c>
      <c r="C86" s="8">
        <v>3000</v>
      </c>
      <c r="D86" s="33"/>
    </row>
    <row r="87" spans="1:4" ht="15">
      <c r="A87" s="36"/>
      <c r="B87" s="19" t="s">
        <v>140</v>
      </c>
      <c r="C87" s="8">
        <v>50</v>
      </c>
      <c r="D87" s="33">
        <v>50</v>
      </c>
    </row>
    <row r="88" spans="1:4" ht="15">
      <c r="A88" s="94" t="s">
        <v>141</v>
      </c>
      <c r="B88" s="94" t="s">
        <v>142</v>
      </c>
      <c r="C88" s="70"/>
      <c r="D88" s="70">
        <v>200</v>
      </c>
    </row>
    <row r="89" spans="1:4" ht="42.75">
      <c r="A89" s="63" t="s">
        <v>100</v>
      </c>
      <c r="B89" s="64" t="s">
        <v>101</v>
      </c>
      <c r="C89" s="12">
        <v>39205</v>
      </c>
      <c r="D89" s="12">
        <v>39244</v>
      </c>
    </row>
    <row r="90" spans="1:6" ht="15.75">
      <c r="A90" s="10" t="s">
        <v>143</v>
      </c>
      <c r="B90" s="10" t="s">
        <v>144</v>
      </c>
      <c r="C90" s="38">
        <f>SUM(C91,C93,C141)</f>
        <v>5509208</v>
      </c>
      <c r="D90" s="38">
        <f>D93+D91+D141</f>
        <v>3343626</v>
      </c>
      <c r="E90" s="38">
        <f>E91+E93+E141</f>
        <v>0</v>
      </c>
      <c r="F90" s="72"/>
    </row>
    <row r="91" spans="1:4" ht="42.75">
      <c r="A91" s="9" t="s">
        <v>145</v>
      </c>
      <c r="B91" s="39" t="s">
        <v>146</v>
      </c>
      <c r="C91" s="16">
        <v>12600</v>
      </c>
      <c r="D91" s="16">
        <v>12577</v>
      </c>
    </row>
    <row r="92" spans="1:4" ht="15">
      <c r="A92" s="13" t="s">
        <v>147</v>
      </c>
      <c r="B92" s="40" t="s">
        <v>148</v>
      </c>
      <c r="C92" s="16">
        <v>12600</v>
      </c>
      <c r="D92" s="8">
        <v>12577</v>
      </c>
    </row>
    <row r="93" spans="1:4" ht="15">
      <c r="A93" s="9" t="s">
        <v>149</v>
      </c>
      <c r="B93" s="9" t="s">
        <v>150</v>
      </c>
      <c r="C93" s="16">
        <v>5341608</v>
      </c>
      <c r="D93" s="96">
        <f>D95+D119+D136</f>
        <v>3181049</v>
      </c>
    </row>
    <row r="94" spans="1:4" ht="15">
      <c r="A94" s="41" t="s">
        <v>151</v>
      </c>
      <c r="B94" s="41" t="s">
        <v>152</v>
      </c>
      <c r="C94" s="16">
        <v>5341608</v>
      </c>
      <c r="D94" s="42">
        <f>D93</f>
        <v>3181049</v>
      </c>
    </row>
    <row r="95" spans="1:5" ht="25.5">
      <c r="A95" s="41" t="s">
        <v>153</v>
      </c>
      <c r="B95" s="43" t="s">
        <v>154</v>
      </c>
      <c r="C95" s="44">
        <v>2828927</v>
      </c>
      <c r="D95" s="44">
        <v>1010709</v>
      </c>
      <c r="E95" s="44"/>
    </row>
    <row r="96" spans="1:4" ht="15">
      <c r="A96" s="28" t="s">
        <v>155</v>
      </c>
      <c r="B96" s="69" t="s">
        <v>227</v>
      </c>
      <c r="C96" s="33">
        <v>842435</v>
      </c>
      <c r="D96" s="8">
        <v>571629</v>
      </c>
    </row>
    <row r="97" spans="1:4" ht="30">
      <c r="A97" s="28" t="s">
        <v>156</v>
      </c>
      <c r="B97" s="45" t="s">
        <v>228</v>
      </c>
      <c r="C97" s="33">
        <v>87196</v>
      </c>
      <c r="D97" s="8">
        <v>68760</v>
      </c>
    </row>
    <row r="98" spans="1:4" ht="15">
      <c r="A98" s="19"/>
      <c r="B98" s="19" t="s">
        <v>157</v>
      </c>
      <c r="C98" s="33">
        <v>24000</v>
      </c>
      <c r="D98" s="8">
        <v>15726</v>
      </c>
    </row>
    <row r="99" spans="1:4" ht="15">
      <c r="A99" s="19"/>
      <c r="B99" s="19" t="s">
        <v>158</v>
      </c>
      <c r="C99" s="33">
        <v>102110</v>
      </c>
      <c r="D99" s="8"/>
    </row>
    <row r="100" spans="1:4" ht="15">
      <c r="A100" s="19"/>
      <c r="B100" s="19" t="s">
        <v>159</v>
      </c>
      <c r="C100" s="33">
        <v>10608</v>
      </c>
      <c r="D100" s="8">
        <v>10243</v>
      </c>
    </row>
    <row r="101" spans="1:4" ht="15">
      <c r="A101" s="19"/>
      <c r="B101" s="19" t="s">
        <v>237</v>
      </c>
      <c r="C101" s="33"/>
      <c r="D101" s="8">
        <v>2444</v>
      </c>
    </row>
    <row r="102" spans="1:4" ht="15">
      <c r="A102" s="13"/>
      <c r="B102" s="19" t="s">
        <v>160</v>
      </c>
      <c r="C102" s="33">
        <v>5161</v>
      </c>
      <c r="D102" s="8">
        <v>2408</v>
      </c>
    </row>
    <row r="103" spans="1:4" ht="15">
      <c r="A103" s="13"/>
      <c r="B103" s="19" t="s">
        <v>161</v>
      </c>
      <c r="C103" s="33">
        <v>14000</v>
      </c>
      <c r="D103" s="33">
        <v>15859</v>
      </c>
    </row>
    <row r="104" spans="1:4" ht="15">
      <c r="A104" s="13"/>
      <c r="B104" s="19" t="s">
        <v>162</v>
      </c>
      <c r="C104" s="33">
        <v>7746</v>
      </c>
      <c r="D104" s="33">
        <v>12658</v>
      </c>
    </row>
    <row r="105" spans="1:4" ht="15">
      <c r="A105" s="13"/>
      <c r="B105" s="29" t="s">
        <v>163</v>
      </c>
      <c r="C105" s="33">
        <v>6900</v>
      </c>
      <c r="D105" s="33">
        <v>6900</v>
      </c>
    </row>
    <row r="106" spans="1:4" ht="15">
      <c r="A106" s="13"/>
      <c r="B106" s="29" t="s">
        <v>164</v>
      </c>
      <c r="C106" s="33">
        <v>12504</v>
      </c>
      <c r="D106" s="33"/>
    </row>
    <row r="107" spans="1:4" ht="15">
      <c r="A107" s="13"/>
      <c r="B107" s="29" t="s">
        <v>165</v>
      </c>
      <c r="C107" s="33">
        <v>198276</v>
      </c>
      <c r="D107" s="33">
        <v>198276</v>
      </c>
    </row>
    <row r="108" spans="1:4" ht="15">
      <c r="A108" s="13"/>
      <c r="B108" s="29" t="s">
        <v>166</v>
      </c>
      <c r="C108" s="33">
        <v>7858</v>
      </c>
      <c r="D108" s="33">
        <v>7533</v>
      </c>
    </row>
    <row r="109" spans="1:4" ht="30">
      <c r="A109" s="13"/>
      <c r="B109" s="71" t="s">
        <v>230</v>
      </c>
      <c r="C109" s="33">
        <v>1440</v>
      </c>
      <c r="D109" s="33"/>
    </row>
    <row r="110" spans="1:4" ht="15">
      <c r="A110" s="13"/>
      <c r="B110" s="71" t="s">
        <v>231</v>
      </c>
      <c r="C110" s="33">
        <v>4878</v>
      </c>
      <c r="D110" s="33"/>
    </row>
    <row r="111" spans="1:4" ht="30">
      <c r="A111" s="13"/>
      <c r="B111" s="71" t="s">
        <v>229</v>
      </c>
      <c r="C111" s="33">
        <v>4432</v>
      </c>
      <c r="D111" s="33"/>
    </row>
    <row r="112" spans="1:4" ht="15">
      <c r="A112" s="13"/>
      <c r="B112" s="46" t="s">
        <v>205</v>
      </c>
      <c r="C112" s="33">
        <v>0</v>
      </c>
      <c r="D112" s="33">
        <v>5000</v>
      </c>
    </row>
    <row r="113" spans="1:4" ht="15">
      <c r="A113" s="13"/>
      <c r="B113" s="46" t="s">
        <v>167</v>
      </c>
      <c r="C113" s="33">
        <v>3724</v>
      </c>
      <c r="D113" s="33">
        <v>3325</v>
      </c>
    </row>
    <row r="114" spans="1:4" ht="15">
      <c r="A114" s="13"/>
      <c r="B114" s="46" t="s">
        <v>168</v>
      </c>
      <c r="C114" s="33">
        <v>2379</v>
      </c>
      <c r="D114" s="33"/>
    </row>
    <row r="115" spans="1:4" ht="15">
      <c r="A115" s="13"/>
      <c r="B115" s="46" t="s">
        <v>169</v>
      </c>
      <c r="C115" s="33">
        <v>1283000</v>
      </c>
      <c r="D115" s="33"/>
    </row>
    <row r="116" spans="1:4" ht="26.25">
      <c r="A116" s="13"/>
      <c r="B116" s="46" t="s">
        <v>170</v>
      </c>
      <c r="C116" s="33">
        <v>500</v>
      </c>
      <c r="D116" s="33"/>
    </row>
    <row r="117" spans="1:4" ht="15">
      <c r="A117" s="13"/>
      <c r="B117" s="29" t="s">
        <v>171</v>
      </c>
      <c r="C117" s="33">
        <v>168051</v>
      </c>
      <c r="D117" s="33">
        <v>89948</v>
      </c>
    </row>
    <row r="118" spans="1:4" ht="15">
      <c r="A118" s="13"/>
      <c r="B118" s="29" t="s">
        <v>172</v>
      </c>
      <c r="C118" s="33">
        <v>41729</v>
      </c>
      <c r="D118" s="8"/>
    </row>
    <row r="119" spans="1:4" ht="57">
      <c r="A119" s="9" t="s">
        <v>173</v>
      </c>
      <c r="B119" s="39" t="s">
        <v>174</v>
      </c>
      <c r="C119" s="73">
        <f>+C95+C91+C89+C60+C56+C49+C44+C8</f>
        <v>5342869</v>
      </c>
      <c r="D119" s="47">
        <v>157955</v>
      </c>
    </row>
    <row r="120" spans="1:4" ht="25.5">
      <c r="A120" s="13"/>
      <c r="B120" s="48" t="s">
        <v>175</v>
      </c>
      <c r="C120" s="33">
        <v>46501</v>
      </c>
      <c r="D120" s="8">
        <v>25385</v>
      </c>
    </row>
    <row r="121" spans="1:4" ht="15">
      <c r="A121" s="13"/>
      <c r="B121" s="48" t="s">
        <v>176</v>
      </c>
      <c r="C121" s="33">
        <v>1417</v>
      </c>
      <c r="D121" s="8"/>
    </row>
    <row r="122" spans="1:4" ht="25.5">
      <c r="A122" s="13"/>
      <c r="B122" s="48" t="s">
        <v>236</v>
      </c>
      <c r="C122" s="33">
        <v>55255</v>
      </c>
      <c r="D122" s="8">
        <v>19005</v>
      </c>
    </row>
    <row r="123" spans="1:4" ht="15">
      <c r="A123" s="13"/>
      <c r="B123" s="48" t="s">
        <v>177</v>
      </c>
      <c r="C123" s="33"/>
      <c r="D123" s="8"/>
    </row>
    <row r="124" spans="1:4" ht="15">
      <c r="A124" s="13"/>
      <c r="B124" s="48" t="s">
        <v>178</v>
      </c>
      <c r="C124" s="33">
        <v>25200</v>
      </c>
      <c r="D124" s="8"/>
    </row>
    <row r="125" spans="1:4" ht="15">
      <c r="A125" s="13"/>
      <c r="B125" s="48" t="s">
        <v>179</v>
      </c>
      <c r="C125" s="33">
        <v>18000</v>
      </c>
      <c r="D125" s="8">
        <v>14400</v>
      </c>
    </row>
    <row r="126" spans="1:4" ht="15">
      <c r="A126" s="13"/>
      <c r="B126" s="45" t="s">
        <v>180</v>
      </c>
      <c r="C126" s="33">
        <v>37541</v>
      </c>
      <c r="D126" s="8">
        <v>61958</v>
      </c>
    </row>
    <row r="127" spans="1:4" ht="15">
      <c r="A127" s="13"/>
      <c r="B127" s="45" t="s">
        <v>207</v>
      </c>
      <c r="C127" s="33">
        <v>23920</v>
      </c>
      <c r="D127" s="8">
        <v>21160</v>
      </c>
    </row>
    <row r="128" spans="1:4" ht="30">
      <c r="A128" s="13"/>
      <c r="B128" s="45" t="s">
        <v>232</v>
      </c>
      <c r="C128" s="33">
        <v>2199</v>
      </c>
      <c r="D128" s="8"/>
    </row>
    <row r="129" spans="1:4" ht="30">
      <c r="A129" s="13"/>
      <c r="B129" s="45" t="s">
        <v>181</v>
      </c>
      <c r="C129" s="33">
        <v>144000</v>
      </c>
      <c r="D129" s="8">
        <v>0</v>
      </c>
    </row>
    <row r="130" spans="1:4" ht="30">
      <c r="A130" s="13"/>
      <c r="B130" s="45" t="s">
        <v>182</v>
      </c>
      <c r="C130" s="33">
        <v>5040</v>
      </c>
      <c r="D130" s="8"/>
    </row>
    <row r="131" spans="1:4" ht="15">
      <c r="A131" s="13"/>
      <c r="B131" s="45" t="s">
        <v>183</v>
      </c>
      <c r="C131" s="33">
        <v>0</v>
      </c>
      <c r="D131" s="8"/>
    </row>
    <row r="132" spans="1:4" ht="15">
      <c r="A132" s="13"/>
      <c r="B132" s="45" t="s">
        <v>208</v>
      </c>
      <c r="C132" s="33"/>
      <c r="D132" s="8">
        <v>15000</v>
      </c>
    </row>
    <row r="133" spans="1:4" ht="15">
      <c r="A133" s="13"/>
      <c r="B133" s="45" t="s">
        <v>184</v>
      </c>
      <c r="C133" s="33">
        <v>0</v>
      </c>
      <c r="D133" s="8"/>
    </row>
    <row r="134" spans="1:4" ht="30">
      <c r="A134" s="13"/>
      <c r="B134" s="45" t="s">
        <v>185</v>
      </c>
      <c r="C134" s="33">
        <v>4466</v>
      </c>
      <c r="D134" s="8"/>
    </row>
    <row r="135" spans="1:4" ht="15">
      <c r="A135" s="13"/>
      <c r="B135" s="45" t="s">
        <v>186</v>
      </c>
      <c r="C135" s="33">
        <v>2056</v>
      </c>
      <c r="D135" s="8">
        <v>1047</v>
      </c>
    </row>
    <row r="136" spans="1:4" ht="15">
      <c r="A136" s="87" t="s">
        <v>187</v>
      </c>
      <c r="B136" s="89" t="s">
        <v>188</v>
      </c>
      <c r="C136" s="90">
        <f>C137</f>
        <v>2103949</v>
      </c>
      <c r="D136" s="90">
        <v>2012385</v>
      </c>
    </row>
    <row r="137" spans="1:4" ht="25.5">
      <c r="A137" s="19" t="s">
        <v>187</v>
      </c>
      <c r="B137" s="37" t="s">
        <v>189</v>
      </c>
      <c r="C137" s="8">
        <v>2103949</v>
      </c>
      <c r="D137" s="33">
        <v>2012385</v>
      </c>
    </row>
    <row r="138" spans="1:4" ht="25.5">
      <c r="A138" s="19" t="s">
        <v>190</v>
      </c>
      <c r="B138" s="37" t="s">
        <v>191</v>
      </c>
      <c r="C138" s="8">
        <v>0</v>
      </c>
      <c r="D138" s="8"/>
    </row>
    <row r="139" spans="1:4" ht="15">
      <c r="A139" s="19" t="s">
        <v>192</v>
      </c>
      <c r="B139" s="19" t="s">
        <v>193</v>
      </c>
      <c r="C139" s="8">
        <v>0</v>
      </c>
      <c r="D139" s="8"/>
    </row>
    <row r="140" spans="1:4" ht="28.5">
      <c r="A140" s="9" t="s">
        <v>194</v>
      </c>
      <c r="B140" s="39" t="s">
        <v>195</v>
      </c>
      <c r="C140" s="8">
        <v>0</v>
      </c>
      <c r="D140" s="8"/>
    </row>
    <row r="141" spans="1:4" ht="15">
      <c r="A141" s="87" t="s">
        <v>196</v>
      </c>
      <c r="B141" s="87" t="s">
        <v>197</v>
      </c>
      <c r="C141" s="88">
        <f>SUM(C142)</f>
        <v>155000</v>
      </c>
      <c r="D141" s="88">
        <v>150000</v>
      </c>
    </row>
    <row r="142" spans="1:5" ht="15">
      <c r="A142" s="19" t="s">
        <v>198</v>
      </c>
      <c r="B142" s="19" t="s">
        <v>199</v>
      </c>
      <c r="C142" s="8">
        <v>155000</v>
      </c>
      <c r="D142" s="33">
        <v>150000</v>
      </c>
      <c r="E142" s="72"/>
    </row>
    <row r="143" spans="1:6" ht="15.75">
      <c r="A143" s="58"/>
      <c r="B143" s="59" t="s">
        <v>200</v>
      </c>
      <c r="C143" s="60">
        <v>8031950</v>
      </c>
      <c r="D143" s="60">
        <f>D90+D89+D60+D31+D8</f>
        <v>5456975</v>
      </c>
      <c r="F143" s="72"/>
    </row>
    <row r="144" spans="1:4" ht="15">
      <c r="A144" s="2"/>
      <c r="B144" s="3"/>
      <c r="C144" s="8"/>
      <c r="D144" s="8"/>
    </row>
    <row r="145" spans="1:4" ht="15">
      <c r="A145" s="2"/>
      <c r="B145" s="91" t="s">
        <v>201</v>
      </c>
      <c r="C145" s="92"/>
      <c r="D145" s="57">
        <v>440265</v>
      </c>
    </row>
    <row r="146" spans="1:4" ht="15">
      <c r="A146" s="2"/>
      <c r="B146" s="111" t="s">
        <v>214</v>
      </c>
      <c r="C146" s="111"/>
      <c r="D146" s="56">
        <v>187496</v>
      </c>
    </row>
    <row r="147" spans="1:4" ht="15">
      <c r="A147" s="2"/>
      <c r="B147" s="111" t="s">
        <v>238</v>
      </c>
      <c r="C147" s="111"/>
      <c r="D147" s="8">
        <v>252769</v>
      </c>
    </row>
    <row r="148" spans="1:4" ht="15">
      <c r="A148" s="1"/>
      <c r="B148" s="50" t="s">
        <v>211</v>
      </c>
      <c r="C148" s="93"/>
      <c r="D148" s="49">
        <v>2485178</v>
      </c>
    </row>
    <row r="149" spans="1:4" ht="15">
      <c r="A149" s="1"/>
      <c r="B149" s="53" t="s">
        <v>202</v>
      </c>
      <c r="C149" s="76"/>
      <c r="D149" s="51"/>
    </row>
    <row r="150" spans="1:4" ht="15">
      <c r="A150" s="1"/>
      <c r="B150" s="107" t="s">
        <v>215</v>
      </c>
      <c r="C150" s="107"/>
      <c r="D150" s="77">
        <f>D148-D151-D152</f>
        <v>2163943</v>
      </c>
    </row>
    <row r="151" spans="1:4" ht="15">
      <c r="A151" s="1"/>
      <c r="B151" s="108" t="s">
        <v>216</v>
      </c>
      <c r="C151" s="108"/>
      <c r="D151" s="77">
        <v>225998</v>
      </c>
    </row>
    <row r="152" spans="1:4" ht="15">
      <c r="A152" s="1"/>
      <c r="B152" s="109" t="s">
        <v>217</v>
      </c>
      <c r="C152" s="110"/>
      <c r="D152" s="77">
        <v>95237</v>
      </c>
    </row>
    <row r="153" spans="1:4" ht="15">
      <c r="A153" s="1"/>
      <c r="B153" s="74"/>
      <c r="C153" s="75"/>
      <c r="D153" s="8"/>
    </row>
    <row r="154" spans="1:4" ht="15">
      <c r="A154" s="1"/>
      <c r="B154" s="100" t="s">
        <v>212</v>
      </c>
      <c r="C154" s="101"/>
      <c r="D154" s="52">
        <f>D143+D145</f>
        <v>5897240</v>
      </c>
    </row>
    <row r="155" spans="1:4" ht="15">
      <c r="A155" s="1"/>
      <c r="B155" s="53"/>
      <c r="C155" s="54"/>
      <c r="D155" s="54"/>
    </row>
    <row r="156" spans="1:4" ht="15">
      <c r="A156" s="1"/>
      <c r="B156" s="102" t="s">
        <v>235</v>
      </c>
      <c r="C156" s="103"/>
      <c r="D156" s="65">
        <v>107465</v>
      </c>
    </row>
    <row r="157" spans="1:4" ht="15">
      <c r="A157" s="1"/>
      <c r="B157" s="55"/>
      <c r="C157" s="1"/>
      <c r="D157" s="1"/>
    </row>
    <row r="158" spans="1:4" ht="15">
      <c r="A158" s="104" t="s">
        <v>213</v>
      </c>
      <c r="B158" s="104"/>
      <c r="C158" s="1"/>
      <c r="D158" s="1"/>
    </row>
  </sheetData>
  <sheetProtection/>
  <mergeCells count="12">
    <mergeCell ref="B146:C146"/>
    <mergeCell ref="B147:C147"/>
    <mergeCell ref="B154:C154"/>
    <mergeCell ref="B156:C156"/>
    <mergeCell ref="A158:B158"/>
    <mergeCell ref="C1:D1"/>
    <mergeCell ref="B2:D2"/>
    <mergeCell ref="B3:D3"/>
    <mergeCell ref="B4:C4"/>
    <mergeCell ref="B150:C150"/>
    <mergeCell ref="B151:C151"/>
    <mergeCell ref="B152:C152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2021-01-17T13:32:39Z</cp:lastPrinted>
  <dcterms:created xsi:type="dcterms:W3CDTF">2020-12-01T09:09:32Z</dcterms:created>
  <dcterms:modified xsi:type="dcterms:W3CDTF">2021-02-05T07:59:41Z</dcterms:modified>
  <cp:category/>
  <cp:version/>
  <cp:contentType/>
  <cp:contentStatus/>
</cp:coreProperties>
</file>