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440" windowHeight="11700" firstSheet="1" activeTab="1"/>
  </bookViews>
  <sheets>
    <sheet name="2015" sheetId="2" state="hidden" r:id="rId1"/>
    <sheet name="2016" sheetId="3" r:id="rId2"/>
  </sheets>
  <calcPr calcId="145621"/>
</workbook>
</file>

<file path=xl/calcChain.xml><?xml version="1.0" encoding="utf-8"?>
<calcChain xmlns="http://schemas.openxmlformats.org/spreadsheetml/2006/main">
  <c r="P10" i="3" l="1"/>
  <c r="P34" i="3" l="1"/>
  <c r="I104" i="3" l="1"/>
  <c r="J104" i="3"/>
  <c r="I94" i="3"/>
  <c r="J94" i="3"/>
  <c r="I87" i="3"/>
  <c r="J87" i="3"/>
  <c r="I81" i="3"/>
  <c r="J81" i="3"/>
  <c r="I78" i="3"/>
  <c r="J78" i="3"/>
  <c r="I71" i="3"/>
  <c r="J71" i="3"/>
  <c r="I67" i="3"/>
  <c r="J67" i="3"/>
  <c r="I64" i="3"/>
  <c r="J64" i="3"/>
  <c r="O19" i="3"/>
  <c r="O22" i="3"/>
  <c r="O35" i="3"/>
  <c r="O40" i="3"/>
  <c r="O44" i="3"/>
  <c r="O50" i="3"/>
  <c r="O53" i="3"/>
  <c r="O60" i="3"/>
  <c r="I60" i="3"/>
  <c r="J60" i="3"/>
  <c r="J53" i="3"/>
  <c r="I53" i="3"/>
  <c r="I50" i="3"/>
  <c r="J50" i="3"/>
  <c r="J44" i="3"/>
  <c r="I44" i="3"/>
  <c r="I40" i="3"/>
  <c r="J40" i="3"/>
  <c r="I22" i="3"/>
  <c r="J22" i="3"/>
  <c r="I19" i="3"/>
  <c r="J19" i="3"/>
  <c r="I16" i="3"/>
  <c r="J16" i="3"/>
  <c r="I35" i="3"/>
  <c r="J35" i="3"/>
  <c r="P27" i="3"/>
  <c r="P28" i="3"/>
  <c r="P29" i="3"/>
  <c r="P30" i="3"/>
  <c r="P31" i="3"/>
  <c r="P32" i="3"/>
  <c r="P33" i="3"/>
  <c r="P85" i="3" l="1"/>
  <c r="P90" i="3" l="1"/>
  <c r="P103" i="3" l="1"/>
  <c r="P100" i="3"/>
  <c r="C16" i="3"/>
  <c r="D16" i="3"/>
  <c r="E16" i="3"/>
  <c r="F16" i="3"/>
  <c r="G16" i="3"/>
  <c r="H16" i="3"/>
  <c r="K16" i="3"/>
  <c r="L16" i="3"/>
  <c r="M16" i="3"/>
  <c r="N16" i="3"/>
  <c r="C19" i="3"/>
  <c r="D19" i="3"/>
  <c r="E19" i="3"/>
  <c r="F19" i="3"/>
  <c r="G19" i="3"/>
  <c r="H19" i="3"/>
  <c r="K19" i="3"/>
  <c r="L19" i="3"/>
  <c r="M19" i="3"/>
  <c r="N19" i="3"/>
  <c r="P69" i="3" l="1"/>
  <c r="P74" i="3"/>
  <c r="P80" i="3"/>
  <c r="P84" i="3"/>
  <c r="P76" i="3"/>
  <c r="P75" i="3"/>
  <c r="P66" i="3"/>
  <c r="P63" i="3"/>
  <c r="P24" i="3" l="1"/>
  <c r="P25" i="3"/>
  <c r="P26" i="3"/>
  <c r="P23" i="3"/>
  <c r="P99" i="3" l="1"/>
  <c r="P91" i="3" l="1"/>
  <c r="P83" i="3"/>
  <c r="P21" i="3" l="1"/>
  <c r="P11" i="3"/>
  <c r="P12" i="3"/>
  <c r="P13" i="3"/>
  <c r="P14" i="3"/>
  <c r="P15" i="3"/>
  <c r="P9" i="3"/>
  <c r="O104" i="3" l="1"/>
  <c r="N104" i="3"/>
  <c r="M104" i="3"/>
  <c r="L104" i="3"/>
  <c r="K104" i="3"/>
  <c r="H104" i="3"/>
  <c r="G104" i="3"/>
  <c r="F104" i="3"/>
  <c r="E104" i="3"/>
  <c r="D104" i="3"/>
  <c r="C104" i="3"/>
  <c r="P102" i="3"/>
  <c r="P101" i="3"/>
  <c r="P98" i="3"/>
  <c r="P97" i="3"/>
  <c r="O94" i="3"/>
  <c r="N94" i="3"/>
  <c r="M94" i="3"/>
  <c r="L94" i="3"/>
  <c r="K94" i="3"/>
  <c r="H94" i="3"/>
  <c r="G94" i="3"/>
  <c r="F94" i="3"/>
  <c r="E94" i="3"/>
  <c r="D94" i="3"/>
  <c r="C94" i="3"/>
  <c r="P93" i="3"/>
  <c r="P92" i="3"/>
  <c r="P89" i="3"/>
  <c r="P88" i="3"/>
  <c r="O87" i="3"/>
  <c r="N87" i="3"/>
  <c r="M87" i="3"/>
  <c r="L87" i="3"/>
  <c r="K87" i="3"/>
  <c r="H87" i="3"/>
  <c r="G87" i="3"/>
  <c r="F87" i="3"/>
  <c r="E87" i="3"/>
  <c r="D87" i="3"/>
  <c r="C87" i="3"/>
  <c r="P86" i="3"/>
  <c r="P82" i="3"/>
  <c r="O81" i="3"/>
  <c r="N81" i="3"/>
  <c r="M81" i="3"/>
  <c r="L81" i="3"/>
  <c r="K81" i="3"/>
  <c r="H81" i="3"/>
  <c r="G81" i="3"/>
  <c r="F81" i="3"/>
  <c r="E81" i="3"/>
  <c r="D81" i="3"/>
  <c r="C81" i="3"/>
  <c r="P79" i="3"/>
  <c r="O78" i="3"/>
  <c r="N78" i="3"/>
  <c r="M78" i="3"/>
  <c r="L78" i="3"/>
  <c r="K78" i="3"/>
  <c r="H78" i="3"/>
  <c r="G78" i="3"/>
  <c r="F78" i="3"/>
  <c r="E78" i="3"/>
  <c r="D78" i="3"/>
  <c r="C78" i="3"/>
  <c r="P73" i="3"/>
  <c r="P72" i="3"/>
  <c r="O71" i="3"/>
  <c r="N71" i="3"/>
  <c r="M71" i="3"/>
  <c r="L71" i="3"/>
  <c r="K71" i="3"/>
  <c r="H71" i="3"/>
  <c r="G71" i="3"/>
  <c r="F71" i="3"/>
  <c r="E71" i="3"/>
  <c r="D71" i="3"/>
  <c r="C71" i="3"/>
  <c r="P68" i="3"/>
  <c r="O67" i="3"/>
  <c r="N67" i="3"/>
  <c r="M67" i="3"/>
  <c r="L67" i="3"/>
  <c r="K67" i="3"/>
  <c r="H67" i="3"/>
  <c r="G67" i="3"/>
  <c r="F67" i="3"/>
  <c r="E67" i="3"/>
  <c r="D67" i="3"/>
  <c r="C67" i="3"/>
  <c r="P65" i="3"/>
  <c r="O64" i="3"/>
  <c r="N64" i="3"/>
  <c r="M64" i="3"/>
  <c r="L64" i="3"/>
  <c r="K64" i="3"/>
  <c r="H64" i="3"/>
  <c r="G64" i="3"/>
  <c r="F64" i="3"/>
  <c r="E64" i="3"/>
  <c r="D64" i="3"/>
  <c r="C64" i="3"/>
  <c r="P62" i="3"/>
  <c r="N60" i="3"/>
  <c r="M60" i="3"/>
  <c r="L60" i="3"/>
  <c r="K60" i="3"/>
  <c r="H60" i="3"/>
  <c r="G60" i="3"/>
  <c r="F60" i="3"/>
  <c r="E60" i="3"/>
  <c r="D60" i="3"/>
  <c r="C60" i="3"/>
  <c r="P59" i="3"/>
  <c r="P58" i="3"/>
  <c r="P57" i="3"/>
  <c r="P56" i="3"/>
  <c r="P55" i="3"/>
  <c r="P54" i="3"/>
  <c r="N53" i="3"/>
  <c r="M53" i="3"/>
  <c r="L53" i="3"/>
  <c r="K53" i="3"/>
  <c r="H53" i="3"/>
  <c r="G53" i="3"/>
  <c r="F53" i="3"/>
  <c r="E53" i="3"/>
  <c r="D53" i="3"/>
  <c r="C53" i="3"/>
  <c r="P52" i="3"/>
  <c r="P51" i="3"/>
  <c r="N50" i="3"/>
  <c r="M50" i="3"/>
  <c r="L50" i="3"/>
  <c r="K50" i="3"/>
  <c r="H50" i="3"/>
  <c r="G50" i="3"/>
  <c r="F50" i="3"/>
  <c r="E50" i="3"/>
  <c r="D50" i="3"/>
  <c r="C50" i="3"/>
  <c r="P49" i="3"/>
  <c r="P48" i="3"/>
  <c r="P47" i="3"/>
  <c r="P46" i="3"/>
  <c r="N44" i="3"/>
  <c r="M44" i="3"/>
  <c r="L44" i="3"/>
  <c r="K44" i="3"/>
  <c r="H44" i="3"/>
  <c r="G44" i="3"/>
  <c r="F44" i="3"/>
  <c r="E44" i="3"/>
  <c r="D44" i="3"/>
  <c r="C44" i="3"/>
  <c r="P43" i="3"/>
  <c r="P42" i="3"/>
  <c r="N40" i="3"/>
  <c r="M40" i="3"/>
  <c r="L40" i="3"/>
  <c r="K40" i="3"/>
  <c r="H40" i="3"/>
  <c r="G40" i="3"/>
  <c r="F40" i="3"/>
  <c r="E40" i="3"/>
  <c r="D40" i="3"/>
  <c r="C40" i="3"/>
  <c r="P39" i="3"/>
  <c r="P38" i="3"/>
  <c r="P37" i="3"/>
  <c r="N35" i="3"/>
  <c r="M35" i="3"/>
  <c r="L35" i="3"/>
  <c r="K35" i="3"/>
  <c r="H35" i="3"/>
  <c r="G35" i="3"/>
  <c r="F35" i="3"/>
  <c r="E35" i="3"/>
  <c r="D35" i="3"/>
  <c r="C35" i="3"/>
  <c r="Q35" i="3"/>
  <c r="N22" i="3"/>
  <c r="M22" i="3"/>
  <c r="L22" i="3"/>
  <c r="K22" i="3"/>
  <c r="H22" i="3"/>
  <c r="G22" i="3"/>
  <c r="F22" i="3"/>
  <c r="E22" i="3"/>
  <c r="D22" i="3"/>
  <c r="C22" i="3"/>
  <c r="P18" i="3"/>
  <c r="O16" i="3"/>
  <c r="Q104" i="3" l="1"/>
  <c r="P94" i="3"/>
  <c r="P87" i="3"/>
  <c r="P81" i="3"/>
  <c r="P71" i="3"/>
  <c r="P67" i="3"/>
  <c r="Q60" i="3"/>
  <c r="Q53" i="3"/>
  <c r="Q50" i="3"/>
  <c r="Q44" i="3"/>
  <c r="Q22" i="3"/>
  <c r="Q19" i="3"/>
  <c r="P64" i="3"/>
  <c r="P78" i="3"/>
  <c r="Q16" i="3"/>
  <c r="Q40" i="3"/>
  <c r="D95" i="3"/>
  <c r="F95" i="3"/>
  <c r="H95" i="3"/>
  <c r="L95" i="3"/>
  <c r="N95" i="3"/>
  <c r="E95" i="3"/>
  <c r="G95" i="3"/>
  <c r="K95" i="3"/>
  <c r="M95" i="3"/>
  <c r="O95" i="3"/>
  <c r="C95" i="3"/>
  <c r="N9" i="2"/>
  <c r="Q95" i="3" l="1"/>
  <c r="Q110" i="3" s="1"/>
  <c r="D94" i="2"/>
  <c r="E94" i="2"/>
  <c r="F94" i="2"/>
  <c r="G94" i="2"/>
  <c r="H94" i="2"/>
  <c r="I94" i="2"/>
  <c r="J94" i="2"/>
  <c r="K94" i="2"/>
  <c r="L94" i="2"/>
  <c r="M94" i="2"/>
  <c r="D86" i="2"/>
  <c r="D87" i="2" s="1"/>
  <c r="E86" i="2"/>
  <c r="E87" i="2" s="1"/>
  <c r="F86" i="2"/>
  <c r="G86" i="2"/>
  <c r="G87" i="2" s="1"/>
  <c r="H86" i="2"/>
  <c r="I86" i="2"/>
  <c r="I87" i="2" s="1"/>
  <c r="J86" i="2"/>
  <c r="J87" i="2" s="1"/>
  <c r="K86" i="2"/>
  <c r="K87" i="2" s="1"/>
  <c r="L86" i="2"/>
  <c r="L87" i="2" s="1"/>
  <c r="M86" i="2"/>
  <c r="M87" i="2" s="1"/>
  <c r="D80" i="2"/>
  <c r="E80" i="2"/>
  <c r="F80" i="2"/>
  <c r="G80" i="2"/>
  <c r="H80" i="2"/>
  <c r="I80" i="2"/>
  <c r="J80" i="2"/>
  <c r="K80" i="2"/>
  <c r="L80" i="2"/>
  <c r="M80" i="2"/>
  <c r="D76" i="2"/>
  <c r="E76" i="2"/>
  <c r="F76" i="2"/>
  <c r="G76" i="2"/>
  <c r="H76" i="2"/>
  <c r="I76" i="2"/>
  <c r="J76" i="2"/>
  <c r="K76" i="2"/>
  <c r="L76" i="2"/>
  <c r="M76" i="2"/>
  <c r="D73" i="2"/>
  <c r="E73" i="2"/>
  <c r="F73" i="2"/>
  <c r="G73" i="2"/>
  <c r="H73" i="2"/>
  <c r="I73" i="2"/>
  <c r="J73" i="2"/>
  <c r="K73" i="2"/>
  <c r="L73" i="2"/>
  <c r="M73" i="2"/>
  <c r="D66" i="2"/>
  <c r="E66" i="2"/>
  <c r="F66" i="2"/>
  <c r="G66" i="2"/>
  <c r="H66" i="2"/>
  <c r="I66" i="2"/>
  <c r="J66" i="2"/>
  <c r="K66" i="2"/>
  <c r="L66" i="2"/>
  <c r="M66" i="2"/>
  <c r="D62" i="2"/>
  <c r="E62" i="2"/>
  <c r="F62" i="2"/>
  <c r="G62" i="2"/>
  <c r="H62" i="2"/>
  <c r="I62" i="2"/>
  <c r="J62" i="2"/>
  <c r="K62" i="2"/>
  <c r="L62" i="2"/>
  <c r="M62" i="2"/>
  <c r="D59" i="2"/>
  <c r="E59" i="2"/>
  <c r="F59" i="2"/>
  <c r="G59" i="2"/>
  <c r="H59" i="2"/>
  <c r="I59" i="2"/>
  <c r="J59" i="2"/>
  <c r="K59" i="2"/>
  <c r="L59" i="2"/>
  <c r="M59" i="2"/>
  <c r="F87" i="2" l="1"/>
  <c r="H87" i="2"/>
  <c r="N23" i="2"/>
  <c r="N28" i="2" l="1"/>
  <c r="N78" i="2" l="1"/>
  <c r="C94" i="2"/>
  <c r="O94" i="2" s="1"/>
  <c r="N93" i="2"/>
  <c r="N92" i="2"/>
  <c r="N91" i="2"/>
  <c r="N90" i="2"/>
  <c r="N89" i="2"/>
  <c r="C86" i="2"/>
  <c r="N85" i="2"/>
  <c r="N84" i="2"/>
  <c r="N83" i="2"/>
  <c r="N82" i="2"/>
  <c r="N81" i="2"/>
  <c r="C80" i="2"/>
  <c r="N80" i="2" s="1"/>
  <c r="N79" i="2"/>
  <c r="N77" i="2"/>
  <c r="C76" i="2"/>
  <c r="N76" i="2" s="1"/>
  <c r="N75" i="2"/>
  <c r="N74" i="2"/>
  <c r="C73" i="2"/>
  <c r="N73" i="2" s="1"/>
  <c r="N72" i="2"/>
  <c r="N71" i="2"/>
  <c r="N70" i="2"/>
  <c r="N69" i="2"/>
  <c r="N68" i="2"/>
  <c r="N67" i="2"/>
  <c r="C66" i="2"/>
  <c r="N66" i="2" s="1"/>
  <c r="N65" i="2"/>
  <c r="N64" i="2"/>
  <c r="N63" i="2"/>
  <c r="C62" i="2"/>
  <c r="N62" i="2" s="1"/>
  <c r="N61" i="2"/>
  <c r="N60" i="2"/>
  <c r="C59" i="2"/>
  <c r="N59" i="2" s="1"/>
  <c r="N58" i="2"/>
  <c r="N57" i="2"/>
  <c r="L55" i="2"/>
  <c r="K55" i="2"/>
  <c r="J55" i="2"/>
  <c r="I55" i="2"/>
  <c r="H55" i="2"/>
  <c r="G55" i="2"/>
  <c r="F55" i="2"/>
  <c r="E55" i="2"/>
  <c r="D55" i="2"/>
  <c r="C55" i="2"/>
  <c r="O55" i="2" s="1"/>
  <c r="N54" i="2"/>
  <c r="N53" i="2"/>
  <c r="N52" i="2"/>
  <c r="N51" i="2"/>
  <c r="N50" i="2"/>
  <c r="N49" i="2"/>
  <c r="L48" i="2"/>
  <c r="K48" i="2"/>
  <c r="J48" i="2"/>
  <c r="I48" i="2"/>
  <c r="H48" i="2"/>
  <c r="G48" i="2"/>
  <c r="F48" i="2"/>
  <c r="E48" i="2"/>
  <c r="D48" i="2"/>
  <c r="C48" i="2"/>
  <c r="N47" i="2"/>
  <c r="N46" i="2"/>
  <c r="L45" i="2"/>
  <c r="K45" i="2"/>
  <c r="J45" i="2"/>
  <c r="I45" i="2"/>
  <c r="H45" i="2"/>
  <c r="G45" i="2"/>
  <c r="F45" i="2"/>
  <c r="E45" i="2"/>
  <c r="D45" i="2"/>
  <c r="C45" i="2"/>
  <c r="O45" i="2" s="1"/>
  <c r="N44" i="2"/>
  <c r="N43" i="2"/>
  <c r="N42" i="2"/>
  <c r="N41" i="2"/>
  <c r="L39" i="2"/>
  <c r="K39" i="2"/>
  <c r="J39" i="2"/>
  <c r="I39" i="2"/>
  <c r="H39" i="2"/>
  <c r="G39" i="2"/>
  <c r="F39" i="2"/>
  <c r="E39" i="2"/>
  <c r="D39" i="2"/>
  <c r="C39" i="2"/>
  <c r="O39" i="2" s="1"/>
  <c r="N38" i="2"/>
  <c r="N37" i="2"/>
  <c r="L35" i="2"/>
  <c r="K35" i="2"/>
  <c r="J35" i="2"/>
  <c r="I35" i="2"/>
  <c r="H35" i="2"/>
  <c r="G35" i="2"/>
  <c r="F35" i="2"/>
  <c r="E35" i="2"/>
  <c r="D35" i="2"/>
  <c r="C35" i="2"/>
  <c r="N34" i="2"/>
  <c r="N33" i="2"/>
  <c r="N32" i="2"/>
  <c r="L30" i="2"/>
  <c r="K30" i="2"/>
  <c r="J30" i="2"/>
  <c r="I30" i="2"/>
  <c r="H30" i="2"/>
  <c r="G30" i="2"/>
  <c r="F30" i="2"/>
  <c r="E30" i="2"/>
  <c r="D30" i="2"/>
  <c r="C30" i="2"/>
  <c r="N29" i="2"/>
  <c r="N27" i="2"/>
  <c r="N26" i="2"/>
  <c r="N25" i="2"/>
  <c r="N24" i="2"/>
  <c r="N22" i="2"/>
  <c r="N21" i="2"/>
  <c r="O30" i="2" s="1"/>
  <c r="L20" i="2"/>
  <c r="K20" i="2"/>
  <c r="J20" i="2"/>
  <c r="I20" i="2"/>
  <c r="H20" i="2"/>
  <c r="G20" i="2"/>
  <c r="F20" i="2"/>
  <c r="E20" i="2"/>
  <c r="D20" i="2"/>
  <c r="C20" i="2"/>
  <c r="O20" i="2" s="1"/>
  <c r="N19" i="2"/>
  <c r="L17" i="2"/>
  <c r="K17" i="2"/>
  <c r="J17" i="2"/>
  <c r="I17" i="2"/>
  <c r="H17" i="2"/>
  <c r="G17" i="2"/>
  <c r="F17" i="2"/>
  <c r="E17" i="2"/>
  <c r="D17" i="2"/>
  <c r="C17" i="2"/>
  <c r="N16" i="2"/>
  <c r="M14" i="2"/>
  <c r="L14" i="2"/>
  <c r="K14" i="2"/>
  <c r="J14" i="2"/>
  <c r="I14" i="2"/>
  <c r="H14" i="2"/>
  <c r="G14" i="2"/>
  <c r="F14" i="2"/>
  <c r="E14" i="2"/>
  <c r="D14" i="2"/>
  <c r="C14" i="2"/>
  <c r="N13" i="2"/>
  <c r="N12" i="2"/>
  <c r="N11" i="2"/>
  <c r="N10" i="2"/>
  <c r="O14" i="2"/>
  <c r="O48" i="2" l="1"/>
  <c r="O17" i="2"/>
  <c r="O35" i="2"/>
  <c r="C87" i="2"/>
  <c r="N86" i="2"/>
  <c r="O87" i="2" l="1"/>
  <c r="O98" i="2" s="1"/>
</calcChain>
</file>

<file path=xl/sharedStrings.xml><?xml version="1.0" encoding="utf-8"?>
<sst xmlns="http://schemas.openxmlformats.org/spreadsheetml/2006/main" count="218" uniqueCount="119">
  <si>
    <t>01.000  -  Vispārējie valdības dienesti</t>
  </si>
  <si>
    <t>novada pāsvaldība</t>
  </si>
  <si>
    <t>kopā:</t>
  </si>
  <si>
    <t>iekšēja parāda darījumi</t>
  </si>
  <si>
    <t>Sokolku pārvalde</t>
  </si>
  <si>
    <t>Dekšāres pārvalde</t>
  </si>
  <si>
    <t>novada administr.kom</t>
  </si>
  <si>
    <t>KOPSUMMA:</t>
  </si>
  <si>
    <t>03.000  -  Sabiedriskā kārtība un drošība</t>
  </si>
  <si>
    <t>04.000  -  Ekonomiskā darbība</t>
  </si>
  <si>
    <t>tirgus</t>
  </si>
  <si>
    <t>pr.KN-bibliot.ēkas rekon.</t>
  </si>
  <si>
    <t>pr.ELRI-109</t>
  </si>
  <si>
    <t>pr.algotie sab.darbi</t>
  </si>
  <si>
    <t>pr.Tranzītielas rekonstr.</t>
  </si>
  <si>
    <t>06.000 -  Pašvaldības teritoriju un mājokļu apsaimniekošana</t>
  </si>
  <si>
    <t>labiekartošana</t>
  </si>
  <si>
    <t>ielu apgaismojums-pilsēta</t>
  </si>
  <si>
    <t>07.000 - Veselība</t>
  </si>
  <si>
    <t>Sokolku FVP</t>
  </si>
  <si>
    <t>KOPA VESELĪBA:</t>
  </si>
  <si>
    <t>08.000  -  Atpūta, kultūra un reliģija</t>
  </si>
  <si>
    <t>bibliotēka Radopole</t>
  </si>
  <si>
    <t>bibliotēka Sokolki</t>
  </si>
  <si>
    <t>bibliotēka Viļāni</t>
  </si>
  <si>
    <t>KOPA BIBLIOTĒKAS:</t>
  </si>
  <si>
    <t>muzejs Dekšāres</t>
  </si>
  <si>
    <t>muzejs Viļāni</t>
  </si>
  <si>
    <t>KOPA MUZEJI :</t>
  </si>
  <si>
    <t>kult.centrs Kamenīte</t>
  </si>
  <si>
    <t>klubs Sokolki</t>
  </si>
  <si>
    <t>Viļānu KN</t>
  </si>
  <si>
    <r>
      <t>pārējā citur neklas.k</t>
    </r>
    <r>
      <rPr>
        <sz val="8"/>
        <color rgb="FF000000"/>
        <rFont val="Times New Roman"/>
        <family val="1"/>
        <charset val="186"/>
      </rPr>
      <t>.(25)</t>
    </r>
  </si>
  <si>
    <t>KOPA KULTŪRA :</t>
  </si>
  <si>
    <t>09.000  -  IZGLĪTĪBA</t>
  </si>
  <si>
    <t>mērķdotāc.pedag.(5-6.g.)</t>
  </si>
  <si>
    <t>Viļānu vsk</t>
  </si>
  <si>
    <t>mērķdotācija pedagog.</t>
  </si>
  <si>
    <t>mērķdot.mācību līdz.</t>
  </si>
  <si>
    <t>Dekšāres psk</t>
  </si>
  <si>
    <t>mērķdotācija ped.(5-6)</t>
  </si>
  <si>
    <t>mērķdotācija pedag.</t>
  </si>
  <si>
    <t>mērķdot.interešu izgl.</t>
  </si>
  <si>
    <t>BJC Viļāni</t>
  </si>
  <si>
    <r>
      <t>mērķd.inter. izgl</t>
    </r>
    <r>
      <rPr>
        <sz val="8"/>
        <color rgb="FF000000"/>
        <rFont val="Arial"/>
        <family val="2"/>
        <charset val="186"/>
      </rPr>
      <t>.(85 str)</t>
    </r>
  </si>
  <si>
    <t>sporta skola</t>
  </si>
  <si>
    <t>savstarp.norēķ.(izglīt.)</t>
  </si>
  <si>
    <t>izglīt.pakalpoj. (strv.15)</t>
  </si>
  <si>
    <t>izglīt.pakalpoj. (strv.96)</t>
  </si>
  <si>
    <t>KOPĀ  IZGLĪTĪBA:</t>
  </si>
  <si>
    <t>10.000  -  Sociālā  aizsardzība</t>
  </si>
  <si>
    <t>sociāl.centrs Cerība</t>
  </si>
  <si>
    <t>sociālie pabalsti</t>
  </si>
  <si>
    <t>bāriņtiesa</t>
  </si>
  <si>
    <t>sociāl.dienests Viļāni</t>
  </si>
  <si>
    <t>soc.palidz.(transferti)</t>
  </si>
  <si>
    <t>KOPĀ:</t>
  </si>
  <si>
    <t>pāšv.polic.in,zemessarg</t>
  </si>
  <si>
    <t>pr.ELRI -359</t>
  </si>
  <si>
    <r>
      <t xml:space="preserve">kultūra </t>
    </r>
    <r>
      <rPr>
        <sz val="8"/>
        <color rgb="FF000000"/>
        <rFont val="Times New Roman"/>
        <family val="1"/>
        <charset val="186"/>
      </rPr>
      <t>(mērķd.)(49)</t>
    </r>
  </si>
  <si>
    <t>aizņēmumu atmaksa VK īstermiņa daļa</t>
  </si>
  <si>
    <r>
      <t>Viļānu PII</t>
    </r>
    <r>
      <rPr>
        <sz val="8"/>
        <color indexed="8"/>
        <rFont val="Arial"/>
        <family val="2"/>
        <charset val="186"/>
      </rPr>
      <t xml:space="preserve"> </t>
    </r>
  </si>
  <si>
    <t xml:space="preserve">Radopoles PII </t>
  </si>
  <si>
    <t>Viļānu mūzik.sk.</t>
  </si>
  <si>
    <t>mērķdotācija ped.</t>
  </si>
  <si>
    <t>Viļānu novada pašvaldības  izdevumi pamatbudžeta 2015.g. (eiro)</t>
  </si>
  <si>
    <t>ielu apgaismojums-Radopole</t>
  </si>
  <si>
    <t>Dekšāru &amp; Atspukas FVP</t>
  </si>
  <si>
    <t>bibliotēka Dekšāres</t>
  </si>
  <si>
    <t>kompl.ris.siltumef.Bitīte</t>
  </si>
  <si>
    <t>projekts Ierīko savu hokeja laukumu</t>
  </si>
  <si>
    <t>pr. Mēs esam un būsim</t>
  </si>
  <si>
    <t>sporta skola MD skolotājiem</t>
  </si>
  <si>
    <t>Slimnīca - Ēkas rekonstrukcija par soc.aprūpes centru</t>
  </si>
  <si>
    <t>mērķdotācija ped.(5-6g) valsts fin.</t>
  </si>
  <si>
    <t xml:space="preserve">kompl.ris.siltumef.Viļānu </t>
  </si>
  <si>
    <t>pr.COMENIUS 2011</t>
  </si>
  <si>
    <t>2014. gads</t>
  </si>
  <si>
    <t>Ieguldījums pamatkapitāla palielināšanā</t>
  </si>
  <si>
    <t>kultūra Dekšāres</t>
  </si>
  <si>
    <t>mērķdot. interešu izgl.</t>
  </si>
  <si>
    <t>Pamatkapitāla palielināšana  SIA Viļānu namsaimnieks ūdensaimn.projekts</t>
  </si>
  <si>
    <t>sagatavoja finanšu ekonomiste __________________ Guna Visocka</t>
  </si>
  <si>
    <t>09.02.2015.</t>
  </si>
  <si>
    <t>Pielikums Nr. 2</t>
  </si>
  <si>
    <t>APSTIPRINĀTS</t>
  </si>
  <si>
    <t>Viļānu novada pašvaldības</t>
  </si>
  <si>
    <t>2015.g.__._________ sēdē</t>
  </si>
  <si>
    <r>
      <t xml:space="preserve">(protokols Nr. __ </t>
    </r>
    <r>
      <rPr>
        <sz val="9"/>
        <color theme="1"/>
        <rFont val="Calibri"/>
        <family val="2"/>
        <charset val="186"/>
      </rPr>
      <t>§ __</t>
    </r>
  </si>
  <si>
    <t>KOPĀ  SOCIĀLIE:</t>
  </si>
  <si>
    <t>klientu apkalpošanas centrs</t>
  </si>
  <si>
    <t>MMS pašv.fin.algas</t>
  </si>
  <si>
    <t>aistents - pirmsskola</t>
  </si>
  <si>
    <t>pašvaldību pabalsti</t>
  </si>
  <si>
    <t>Pr. Skolas stadions</t>
  </si>
  <si>
    <t>Pr. Sporta halle</t>
  </si>
  <si>
    <t>Prof.soc.darba att.</t>
  </si>
  <si>
    <t>pašv.fin.ped.(5-6)</t>
  </si>
  <si>
    <t>interešu izgl. Pašv.fin.</t>
  </si>
  <si>
    <t>Ieguldījums pamatkapitāla palielināšanā Viļānu siltums</t>
  </si>
  <si>
    <t>Pr. Ielu apgaismojums Jaunviļānos</t>
  </si>
  <si>
    <t>Pr. Deinstucionalizācija</t>
  </si>
  <si>
    <t>Pr. Svētku līdzfinansējums</t>
  </si>
  <si>
    <t>Pr. Pilsētas stadions</t>
  </si>
  <si>
    <t>ERAF MMS fasāde</t>
  </si>
  <si>
    <t>SAM Latgales programma</t>
  </si>
  <si>
    <t>LAD DADZIS</t>
  </si>
  <si>
    <t>Pr.Proti un dari</t>
  </si>
  <si>
    <t>Viļānu novada pašvaldības  izdevumi pamatbudžeta 2017.g. (eiro)</t>
  </si>
  <si>
    <t>Pamatkapitāla palielināšana  SIA Viļānu namsaimnieks ūdensaimniecīibas attīstība</t>
  </si>
  <si>
    <t>Ēkas demontāža Raiņa 14B</t>
  </si>
  <si>
    <t>novada vēlēšanu komisija</t>
  </si>
  <si>
    <t>novada pašvaldība</t>
  </si>
  <si>
    <t>Viļānu bērnudārza fasādes atjaunošana</t>
  </si>
  <si>
    <t>Pamatkapitāla palielināšana SIA Viļānu slimnīca</t>
  </si>
  <si>
    <t xml:space="preserve">Pamatkapitāla palielināšana SIA Viļānu  namsaimnieks </t>
  </si>
  <si>
    <t>19.01.2017.</t>
  </si>
  <si>
    <t>2017.g.19.janvāra sēdē</t>
  </si>
  <si>
    <r>
      <t xml:space="preserve">(protokols Nr. 1 </t>
    </r>
    <r>
      <rPr>
        <sz val="9"/>
        <color theme="1"/>
        <rFont val="Calibri"/>
        <family val="2"/>
        <charset val="186"/>
      </rPr>
      <t>§ 10)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</si>
</sst>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8"/>
      <color indexed="8"/>
      <name val="Arial"/>
      <family val="2"/>
      <charset val="186"/>
    </font>
    <font>
      <sz val="10"/>
      <color rgb="FF000000"/>
      <name val="Arial"/>
      <family val="2"/>
      <charset val="186"/>
    </font>
    <font>
      <i/>
      <sz val="8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9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b/>
      <sz val="10"/>
      <color rgb="FF000000"/>
      <name val="Times New Roman"/>
      <family val="1"/>
      <charset val="186"/>
    </font>
    <font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80"/>
      <name val="Times New Roman"/>
      <family val="1"/>
      <charset val="186"/>
    </font>
    <font>
      <b/>
      <sz val="14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Arial"/>
      <family val="2"/>
      <charset val="186"/>
    </font>
    <font>
      <sz val="9"/>
      <name val="Arial"/>
      <family val="2"/>
      <charset val="186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8"/>
      <name val="Arial"/>
      <family val="2"/>
      <charset val="186"/>
    </font>
    <font>
      <b/>
      <sz val="9"/>
      <name val="Arial"/>
      <family val="2"/>
      <charset val="186"/>
    </font>
    <font>
      <b/>
      <sz val="9"/>
      <color rgb="FF0070C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</font>
    <font>
      <sz val="7"/>
      <color rgb="FF000000"/>
      <name val="Arial"/>
      <family val="2"/>
      <charset val="186"/>
    </font>
    <font>
      <sz val="11"/>
      <color theme="1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theme="9" tint="0.79998168889431442"/>
        <bgColor rgb="FFFFFF99"/>
      </patternFill>
    </fill>
    <fill>
      <patternFill patternType="solid">
        <fgColor theme="9" tint="0.79998168889431442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double">
        <color rgb="FF000000"/>
      </bottom>
      <diagonal/>
    </border>
    <border>
      <left/>
      <right style="thin">
        <color rgb="FF000000"/>
      </right>
      <top style="thin">
        <color indexed="64"/>
      </top>
      <bottom style="double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 style="double">
        <color indexed="64"/>
      </top>
      <bottom style="medium">
        <color rgb="FF000000"/>
      </bottom>
      <diagonal/>
    </border>
    <border>
      <left/>
      <right style="medium">
        <color rgb="FF000000"/>
      </right>
      <top style="double">
        <color indexed="64"/>
      </top>
      <bottom style="medium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indexed="64"/>
      </bottom>
      <diagonal/>
    </border>
    <border>
      <left/>
      <right style="medium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double">
        <color rgb="FF000000"/>
      </top>
      <bottom style="thin">
        <color indexed="64"/>
      </bottom>
      <diagonal/>
    </border>
    <border>
      <left/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Border="0" applyProtection="0"/>
  </cellStyleXfs>
  <cellXfs count="290">
    <xf numFmtId="0" fontId="0" fillId="0" borderId="0" xfId="0"/>
    <xf numFmtId="0" fontId="4" fillId="0" borderId="0" xfId="2" applyFont="1" applyFill="1" applyAlignment="1">
      <alignment horizontal="left"/>
    </xf>
    <xf numFmtId="0" fontId="3" fillId="0" borderId="0" xfId="2" applyFont="1" applyFill="1" applyAlignment="1"/>
    <xf numFmtId="0" fontId="5" fillId="0" borderId="0" xfId="2" applyFont="1" applyFill="1" applyAlignment="1"/>
    <xf numFmtId="0" fontId="7" fillId="0" borderId="0" xfId="2" applyFont="1" applyFill="1" applyAlignment="1">
      <alignment horizontal="center"/>
    </xf>
    <xf numFmtId="0" fontId="7" fillId="0" borderId="0" xfId="2" applyFont="1" applyFill="1" applyAlignment="1"/>
    <xf numFmtId="0" fontId="10" fillId="0" borderId="0" xfId="2" applyFont="1" applyFill="1" applyAlignment="1"/>
    <xf numFmtId="0" fontId="12" fillId="0" borderId="0" xfId="2" applyFont="1" applyFill="1" applyAlignment="1">
      <alignment horizontal="center"/>
    </xf>
    <xf numFmtId="0" fontId="3" fillId="0" borderId="1" xfId="2" applyFont="1" applyFill="1" applyBorder="1" applyAlignment="1"/>
    <xf numFmtId="0" fontId="7" fillId="0" borderId="2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10" fillId="0" borderId="8" xfId="2" applyFont="1" applyFill="1" applyBorder="1" applyAlignment="1"/>
    <xf numFmtId="3" fontId="10" fillId="0" borderId="11" xfId="2" applyNumberFormat="1" applyFont="1" applyFill="1" applyBorder="1" applyAlignment="1"/>
    <xf numFmtId="0" fontId="10" fillId="0" borderId="11" xfId="2" applyFont="1" applyFill="1" applyBorder="1" applyAlignment="1"/>
    <xf numFmtId="0" fontId="10" fillId="0" borderId="9" xfId="2" applyFont="1" applyFill="1" applyBorder="1" applyAlignment="1"/>
    <xf numFmtId="3" fontId="10" fillId="0" borderId="9" xfId="2" applyNumberFormat="1" applyFont="1" applyFill="1" applyBorder="1" applyAlignment="1"/>
    <xf numFmtId="3" fontId="10" fillId="0" borderId="20" xfId="2" applyNumberFormat="1" applyFont="1" applyFill="1" applyBorder="1" applyAlignment="1"/>
    <xf numFmtId="0" fontId="10" fillId="0" borderId="20" xfId="2" applyFont="1" applyFill="1" applyBorder="1" applyAlignment="1"/>
    <xf numFmtId="0" fontId="10" fillId="0" borderId="15" xfId="2" applyFont="1" applyFill="1" applyBorder="1" applyAlignment="1"/>
    <xf numFmtId="0" fontId="8" fillId="0" borderId="0" xfId="2" applyFont="1" applyFill="1" applyAlignment="1"/>
    <xf numFmtId="0" fontId="14" fillId="0" borderId="0" xfId="2" applyFont="1" applyFill="1" applyAlignment="1"/>
    <xf numFmtId="0" fontId="7" fillId="0" borderId="1" xfId="2" applyFont="1" applyFill="1" applyBorder="1" applyAlignment="1"/>
    <xf numFmtId="3" fontId="10" fillId="0" borderId="24" xfId="2" applyNumberFormat="1" applyFont="1" applyFill="1" applyBorder="1" applyAlignment="1"/>
    <xf numFmtId="0" fontId="10" fillId="0" borderId="25" xfId="2" applyFont="1" applyFill="1" applyBorder="1" applyAlignment="1"/>
    <xf numFmtId="3" fontId="10" fillId="0" borderId="25" xfId="2" applyNumberFormat="1" applyFont="1" applyFill="1" applyBorder="1" applyAlignment="1"/>
    <xf numFmtId="0" fontId="10" fillId="0" borderId="24" xfId="2" applyFont="1" applyFill="1" applyBorder="1" applyAlignment="1"/>
    <xf numFmtId="0" fontId="7" fillId="0" borderId="16" xfId="2" applyFont="1" applyFill="1" applyBorder="1" applyAlignment="1"/>
    <xf numFmtId="0" fontId="3" fillId="0" borderId="5" xfId="2" applyFont="1" applyFill="1" applyBorder="1" applyAlignment="1"/>
    <xf numFmtId="3" fontId="10" fillId="0" borderId="15" xfId="2" applyNumberFormat="1" applyFont="1" applyFill="1" applyBorder="1" applyAlignment="1"/>
    <xf numFmtId="0" fontId="3" fillId="0" borderId="34" xfId="2" applyFont="1" applyFill="1" applyBorder="1" applyAlignment="1"/>
    <xf numFmtId="3" fontId="10" fillId="0" borderId="35" xfId="2" applyNumberFormat="1" applyFont="1" applyFill="1" applyBorder="1" applyAlignment="1"/>
    <xf numFmtId="0" fontId="10" fillId="0" borderId="35" xfId="2" applyFont="1" applyFill="1" applyBorder="1" applyAlignment="1"/>
    <xf numFmtId="0" fontId="10" fillId="0" borderId="33" xfId="2" applyFont="1" applyFill="1" applyBorder="1" applyAlignment="1"/>
    <xf numFmtId="3" fontId="7" fillId="0" borderId="4" xfId="2" applyNumberFormat="1" applyFont="1" applyFill="1" applyBorder="1" applyAlignment="1"/>
    <xf numFmtId="3" fontId="10" fillId="0" borderId="33" xfId="2" applyNumberFormat="1" applyFont="1" applyFill="1" applyBorder="1" applyAlignment="1"/>
    <xf numFmtId="3" fontId="3" fillId="0" borderId="5" xfId="2" applyNumberFormat="1" applyFont="1" applyFill="1" applyBorder="1" applyAlignment="1"/>
    <xf numFmtId="3" fontId="3" fillId="0" borderId="0" xfId="2" applyNumberFormat="1" applyFont="1" applyFill="1" applyAlignment="1"/>
    <xf numFmtId="0" fontId="3" fillId="2" borderId="1" xfId="2" applyFont="1" applyFill="1" applyBorder="1" applyAlignment="1"/>
    <xf numFmtId="3" fontId="8" fillId="2" borderId="1" xfId="2" applyNumberFormat="1" applyFont="1" applyFill="1" applyBorder="1" applyAlignment="1"/>
    <xf numFmtId="0" fontId="3" fillId="0" borderId="44" xfId="2" applyFont="1" applyFill="1" applyBorder="1" applyAlignment="1"/>
    <xf numFmtId="3" fontId="20" fillId="2" borderId="1" xfId="2" applyNumberFormat="1" applyFont="1" applyFill="1" applyBorder="1" applyAlignment="1"/>
    <xf numFmtId="3" fontId="10" fillId="0" borderId="46" xfId="2" applyNumberFormat="1" applyFont="1" applyFill="1" applyBorder="1" applyAlignment="1"/>
    <xf numFmtId="3" fontId="21" fillId="0" borderId="0" xfId="2" applyNumberFormat="1" applyFont="1" applyFill="1" applyAlignment="1"/>
    <xf numFmtId="3" fontId="21" fillId="0" borderId="0" xfId="2" applyNumberFormat="1" applyFont="1" applyFill="1" applyBorder="1" applyAlignment="1"/>
    <xf numFmtId="3" fontId="21" fillId="0" borderId="37" xfId="2" applyNumberFormat="1" applyFont="1" applyFill="1" applyBorder="1" applyAlignment="1"/>
    <xf numFmtId="3" fontId="21" fillId="0" borderId="9" xfId="2" applyNumberFormat="1" applyFont="1" applyFill="1" applyBorder="1" applyAlignment="1"/>
    <xf numFmtId="0" fontId="8" fillId="0" borderId="47" xfId="2" applyFont="1" applyFill="1" applyBorder="1" applyAlignment="1"/>
    <xf numFmtId="0" fontId="16" fillId="0" borderId="47" xfId="2" applyFont="1" applyFill="1" applyBorder="1" applyAlignment="1"/>
    <xf numFmtId="0" fontId="5" fillId="0" borderId="47" xfId="2" applyFont="1" applyFill="1" applyBorder="1" applyAlignment="1"/>
    <xf numFmtId="0" fontId="5" fillId="2" borderId="1" xfId="2" applyFont="1" applyFill="1" applyBorder="1" applyAlignment="1"/>
    <xf numFmtId="3" fontId="19" fillId="3" borderId="17" xfId="2" applyNumberFormat="1" applyFont="1" applyFill="1" applyBorder="1" applyAlignment="1"/>
    <xf numFmtId="3" fontId="19" fillId="3" borderId="5" xfId="2" applyNumberFormat="1" applyFont="1" applyFill="1" applyBorder="1" applyAlignment="1"/>
    <xf numFmtId="3" fontId="19" fillId="3" borderId="6" xfId="2" applyNumberFormat="1" applyFont="1" applyFill="1" applyBorder="1" applyAlignment="1"/>
    <xf numFmtId="3" fontId="19" fillId="3" borderId="18" xfId="2" applyNumberFormat="1" applyFont="1" applyFill="1" applyBorder="1" applyAlignment="1"/>
    <xf numFmtId="0" fontId="19" fillId="3" borderId="6" xfId="2" applyFont="1" applyFill="1" applyBorder="1" applyAlignment="1"/>
    <xf numFmtId="0" fontId="19" fillId="3" borderId="19" xfId="2" applyFont="1" applyFill="1" applyBorder="1" applyAlignment="1"/>
    <xf numFmtId="3" fontId="19" fillId="3" borderId="1" xfId="2" applyNumberFormat="1" applyFont="1" applyFill="1" applyBorder="1" applyAlignment="1"/>
    <xf numFmtId="3" fontId="8" fillId="3" borderId="17" xfId="2" applyNumberFormat="1" applyFont="1" applyFill="1" applyBorder="1" applyAlignment="1"/>
    <xf numFmtId="3" fontId="8" fillId="3" borderId="5" xfId="2" applyNumberFormat="1" applyFont="1" applyFill="1" applyBorder="1" applyAlignment="1"/>
    <xf numFmtId="0" fontId="8" fillId="3" borderId="17" xfId="2" applyFont="1" applyFill="1" applyBorder="1" applyAlignment="1"/>
    <xf numFmtId="0" fontId="8" fillId="3" borderId="5" xfId="2" applyFont="1" applyFill="1" applyBorder="1" applyAlignment="1"/>
    <xf numFmtId="0" fontId="8" fillId="3" borderId="6" xfId="2" applyFont="1" applyFill="1" applyBorder="1" applyAlignment="1"/>
    <xf numFmtId="3" fontId="8" fillId="3" borderId="18" xfId="2" applyNumberFormat="1" applyFont="1" applyFill="1" applyBorder="1" applyAlignment="1"/>
    <xf numFmtId="0" fontId="8" fillId="3" borderId="21" xfId="2" applyFont="1" applyFill="1" applyBorder="1" applyAlignment="1"/>
    <xf numFmtId="3" fontId="8" fillId="3" borderId="16" xfId="2" applyNumberFormat="1" applyFont="1" applyFill="1" applyBorder="1" applyAlignment="1"/>
    <xf numFmtId="3" fontId="8" fillId="3" borderId="22" xfId="2" applyNumberFormat="1" applyFont="1" applyFill="1" applyBorder="1" applyAlignment="1"/>
    <xf numFmtId="3" fontId="8" fillId="3" borderId="1" xfId="2" applyNumberFormat="1" applyFont="1" applyFill="1" applyBorder="1" applyAlignment="1"/>
    <xf numFmtId="0" fontId="8" fillId="3" borderId="1" xfId="2" applyFont="1" applyFill="1" applyBorder="1" applyAlignment="1"/>
    <xf numFmtId="0" fontId="8" fillId="3" borderId="4" xfId="2" applyFont="1" applyFill="1" applyBorder="1" applyAlignment="1"/>
    <xf numFmtId="0" fontId="8" fillId="3" borderId="23" xfId="2" applyFont="1" applyFill="1" applyBorder="1" applyAlignment="1"/>
    <xf numFmtId="0" fontId="8" fillId="3" borderId="16" xfId="2" applyFont="1" applyFill="1" applyBorder="1" applyAlignment="1"/>
    <xf numFmtId="3" fontId="8" fillId="4" borderId="39" xfId="2" applyNumberFormat="1" applyFont="1" applyFill="1" applyBorder="1" applyAlignment="1"/>
    <xf numFmtId="0" fontId="8" fillId="3" borderId="22" xfId="2" applyFont="1" applyFill="1" applyBorder="1" applyAlignment="1"/>
    <xf numFmtId="3" fontId="10" fillId="0" borderId="45" xfId="2" applyNumberFormat="1" applyFont="1" applyFill="1" applyBorder="1" applyAlignment="1"/>
    <xf numFmtId="0" fontId="10" fillId="0" borderId="45" xfId="2" applyFont="1" applyFill="1" applyBorder="1" applyAlignment="1"/>
    <xf numFmtId="0" fontId="10" fillId="0" borderId="36" xfId="2" applyFont="1" applyFill="1" applyBorder="1" applyAlignment="1"/>
    <xf numFmtId="3" fontId="10" fillId="0" borderId="48" xfId="2" applyNumberFormat="1" applyFont="1" applyFill="1" applyBorder="1" applyAlignment="1"/>
    <xf numFmtId="0" fontId="10" fillId="0" borderId="48" xfId="2" applyFont="1" applyFill="1" applyBorder="1" applyAlignment="1"/>
    <xf numFmtId="0" fontId="10" fillId="0" borderId="49" xfId="2" applyFont="1" applyFill="1" applyBorder="1" applyAlignment="1"/>
    <xf numFmtId="3" fontId="21" fillId="0" borderId="50" xfId="2" applyNumberFormat="1" applyFont="1" applyFill="1" applyBorder="1" applyAlignment="1"/>
    <xf numFmtId="0" fontId="10" fillId="0" borderId="51" xfId="2" applyFont="1" applyFill="1" applyBorder="1" applyAlignment="1"/>
    <xf numFmtId="3" fontId="21" fillId="0" borderId="52" xfId="2" applyNumberFormat="1" applyFont="1" applyFill="1" applyBorder="1" applyAlignment="1"/>
    <xf numFmtId="3" fontId="21" fillId="0" borderId="36" xfId="2" applyNumberFormat="1" applyFont="1" applyFill="1" applyBorder="1" applyAlignment="1"/>
    <xf numFmtId="3" fontId="10" fillId="0" borderId="53" xfId="2" applyNumberFormat="1" applyFont="1" applyFill="1" applyBorder="1" applyAlignment="1"/>
    <xf numFmtId="0" fontId="10" fillId="0" borderId="53" xfId="2" applyFont="1" applyFill="1" applyBorder="1" applyAlignment="1"/>
    <xf numFmtId="0" fontId="10" fillId="0" borderId="54" xfId="2" applyFont="1" applyFill="1" applyBorder="1" applyAlignment="1"/>
    <xf numFmtId="3" fontId="10" fillId="0" borderId="54" xfId="2" applyNumberFormat="1" applyFont="1" applyFill="1" applyBorder="1" applyAlignment="1"/>
    <xf numFmtId="3" fontId="10" fillId="0" borderId="56" xfId="2" applyNumberFormat="1" applyFont="1" applyFill="1" applyBorder="1" applyAlignment="1"/>
    <xf numFmtId="0" fontId="10" fillId="0" borderId="56" xfId="2" applyFont="1" applyFill="1" applyBorder="1" applyAlignment="1"/>
    <xf numFmtId="3" fontId="10" fillId="0" borderId="57" xfId="2" applyNumberFormat="1" applyFont="1" applyFill="1" applyBorder="1" applyAlignment="1"/>
    <xf numFmtId="3" fontId="10" fillId="0" borderId="45" xfId="2" applyNumberFormat="1" applyFont="1" applyFill="1" applyBorder="1" applyAlignment="1">
      <alignment horizontal="right"/>
    </xf>
    <xf numFmtId="0" fontId="10" fillId="0" borderId="57" xfId="2" applyFont="1" applyFill="1" applyBorder="1" applyAlignment="1"/>
    <xf numFmtId="3" fontId="8" fillId="3" borderId="40" xfId="2" applyNumberFormat="1" applyFont="1" applyFill="1" applyBorder="1" applyAlignment="1"/>
    <xf numFmtId="3" fontId="8" fillId="3" borderId="39" xfId="2" applyNumberFormat="1" applyFont="1" applyFill="1" applyBorder="1" applyAlignment="1"/>
    <xf numFmtId="0" fontId="8" fillId="3" borderId="40" xfId="2" applyFont="1" applyFill="1" applyBorder="1" applyAlignment="1"/>
    <xf numFmtId="0" fontId="8" fillId="3" borderId="41" xfId="2" applyFont="1" applyFill="1" applyBorder="1" applyAlignment="1"/>
    <xf numFmtId="3" fontId="8" fillId="3" borderId="38" xfId="2" applyNumberFormat="1" applyFont="1" applyFill="1" applyBorder="1" applyAlignment="1"/>
    <xf numFmtId="0" fontId="8" fillId="3" borderId="43" xfId="2" applyFont="1" applyFill="1" applyBorder="1" applyAlignment="1"/>
    <xf numFmtId="0" fontId="8" fillId="3" borderId="38" xfId="2" applyFont="1" applyFill="1" applyBorder="1" applyAlignment="1"/>
    <xf numFmtId="3" fontId="19" fillId="3" borderId="39" xfId="2" applyNumberFormat="1" applyFont="1" applyFill="1" applyBorder="1" applyAlignment="1"/>
    <xf numFmtId="0" fontId="8" fillId="3" borderId="42" xfId="2" applyFont="1" applyFill="1" applyBorder="1" applyAlignment="1"/>
    <xf numFmtId="3" fontId="10" fillId="0" borderId="59" xfId="2" applyNumberFormat="1" applyFont="1" applyFill="1" applyBorder="1" applyAlignment="1"/>
    <xf numFmtId="0" fontId="10" fillId="0" borderId="59" xfId="2" applyFont="1" applyFill="1" applyBorder="1" applyAlignment="1"/>
    <xf numFmtId="0" fontId="10" fillId="0" borderId="60" xfId="2" applyFont="1" applyFill="1" applyBorder="1" applyAlignment="1"/>
    <xf numFmtId="3" fontId="10" fillId="0" borderId="60" xfId="2" applyNumberFormat="1" applyFont="1" applyFill="1" applyBorder="1" applyAlignment="1"/>
    <xf numFmtId="3" fontId="10" fillId="0" borderId="61" xfId="2" applyNumberFormat="1" applyFont="1" applyFill="1" applyBorder="1" applyAlignment="1"/>
    <xf numFmtId="0" fontId="10" fillId="0" borderId="61" xfId="2" applyFont="1" applyFill="1" applyBorder="1" applyAlignment="1"/>
    <xf numFmtId="0" fontId="10" fillId="0" borderId="62" xfId="2" applyFont="1" applyFill="1" applyBorder="1" applyAlignment="1"/>
    <xf numFmtId="3" fontId="10" fillId="0" borderId="36" xfId="2" applyNumberFormat="1" applyFont="1" applyFill="1" applyBorder="1" applyAlignment="1"/>
    <xf numFmtId="3" fontId="23" fillId="0" borderId="14" xfId="2" applyNumberFormat="1" applyFont="1" applyFill="1" applyBorder="1" applyAlignment="1"/>
    <xf numFmtId="0" fontId="23" fillId="0" borderId="14" xfId="2" applyFont="1" applyFill="1" applyBorder="1" applyAlignment="1"/>
    <xf numFmtId="3" fontId="23" fillId="0" borderId="12" xfId="2" applyNumberFormat="1" applyFont="1" applyFill="1" applyBorder="1" applyAlignment="1"/>
    <xf numFmtId="0" fontId="23" fillId="0" borderId="0" xfId="2" applyFont="1" applyFill="1" applyAlignment="1"/>
    <xf numFmtId="3" fontId="23" fillId="0" borderId="11" xfId="2" applyNumberFormat="1" applyFont="1" applyFill="1" applyBorder="1" applyAlignment="1"/>
    <xf numFmtId="3" fontId="23" fillId="0" borderId="0" xfId="2" applyNumberFormat="1" applyFont="1" applyFill="1" applyAlignment="1"/>
    <xf numFmtId="0" fontId="10" fillId="0" borderId="64" xfId="2" applyFont="1" applyFill="1" applyBorder="1" applyAlignment="1"/>
    <xf numFmtId="0" fontId="10" fillId="0" borderId="65" xfId="2" applyFont="1" applyFill="1" applyBorder="1" applyAlignment="1"/>
    <xf numFmtId="0" fontId="10" fillId="0" borderId="66" xfId="2" applyFont="1" applyFill="1" applyBorder="1" applyAlignment="1"/>
    <xf numFmtId="3" fontId="10" fillId="0" borderId="65" xfId="2" applyNumberFormat="1" applyFont="1" applyFill="1" applyBorder="1" applyAlignment="1"/>
    <xf numFmtId="0" fontId="3" fillId="0" borderId="67" xfId="2" applyFont="1" applyFill="1" applyBorder="1" applyAlignment="1"/>
    <xf numFmtId="3" fontId="8" fillId="4" borderId="11" xfId="2" applyNumberFormat="1" applyFont="1" applyFill="1" applyBorder="1" applyAlignment="1"/>
    <xf numFmtId="0" fontId="8" fillId="4" borderId="11" xfId="2" applyFont="1" applyFill="1" applyBorder="1" applyAlignment="1"/>
    <xf numFmtId="0" fontId="8" fillId="4" borderId="9" xfId="2" applyFont="1" applyFill="1" applyBorder="1" applyAlignment="1"/>
    <xf numFmtId="3" fontId="19" fillId="4" borderId="84" xfId="2" applyNumberFormat="1" applyFont="1" applyFill="1" applyBorder="1" applyAlignment="1"/>
    <xf numFmtId="3" fontId="8" fillId="0" borderId="0" xfId="2" applyNumberFormat="1" applyFont="1" applyFill="1" applyBorder="1" applyAlignment="1"/>
    <xf numFmtId="0" fontId="24" fillId="0" borderId="0" xfId="0" applyFont="1"/>
    <xf numFmtId="3" fontId="13" fillId="0" borderId="56" xfId="2" applyNumberFormat="1" applyFont="1" applyFill="1" applyBorder="1" applyAlignment="1">
      <alignment wrapText="1"/>
    </xf>
    <xf numFmtId="0" fontId="13" fillId="0" borderId="56" xfId="2" applyFont="1" applyFill="1" applyBorder="1" applyAlignment="1"/>
    <xf numFmtId="3" fontId="13" fillId="0" borderId="56" xfId="2" applyNumberFormat="1" applyFont="1" applyFill="1" applyBorder="1" applyAlignment="1"/>
    <xf numFmtId="3" fontId="25" fillId="0" borderId="0" xfId="2" applyNumberFormat="1" applyFont="1" applyFill="1" applyBorder="1" applyAlignment="1"/>
    <xf numFmtId="3" fontId="13" fillId="0" borderId="83" xfId="2" applyNumberFormat="1" applyFont="1" applyFill="1" applyBorder="1" applyAlignment="1"/>
    <xf numFmtId="0" fontId="13" fillId="0" borderId="83" xfId="2" applyFont="1" applyFill="1" applyBorder="1" applyAlignment="1"/>
    <xf numFmtId="3" fontId="25" fillId="0" borderId="83" xfId="2" applyNumberFormat="1" applyFont="1" applyFill="1" applyBorder="1" applyAlignment="1"/>
    <xf numFmtId="0" fontId="21" fillId="0" borderId="0" xfId="2" applyFont="1" applyFill="1" applyAlignment="1"/>
    <xf numFmtId="3" fontId="19" fillId="0" borderId="0" xfId="2" applyNumberFormat="1" applyFont="1" applyFill="1" applyBorder="1" applyAlignment="1"/>
    <xf numFmtId="3" fontId="20" fillId="0" borderId="0" xfId="2" applyNumberFormat="1" applyFont="1" applyFill="1" applyBorder="1" applyAlignment="1"/>
    <xf numFmtId="0" fontId="26" fillId="0" borderId="0" xfId="0" applyFont="1"/>
    <xf numFmtId="0" fontId="26" fillId="0" borderId="0" xfId="0" applyFont="1" applyFill="1"/>
    <xf numFmtId="0" fontId="27" fillId="0" borderId="51" xfId="0" applyFont="1" applyBorder="1"/>
    <xf numFmtId="0" fontId="29" fillId="0" borderId="51" xfId="0" applyFont="1" applyBorder="1"/>
    <xf numFmtId="0" fontId="30" fillId="4" borderId="51" xfId="0" applyFont="1" applyFill="1" applyBorder="1"/>
    <xf numFmtId="0" fontId="30" fillId="0" borderId="51" xfId="0" applyFont="1" applyBorder="1"/>
    <xf numFmtId="0" fontId="31" fillId="0" borderId="51" xfId="0" applyFont="1" applyBorder="1"/>
    <xf numFmtId="3" fontId="32" fillId="0" borderId="0" xfId="2" applyNumberFormat="1" applyFont="1" applyFill="1" applyAlignment="1"/>
    <xf numFmtId="3" fontId="32" fillId="0" borderId="36" xfId="2" applyNumberFormat="1" applyFont="1" applyFill="1" applyBorder="1" applyAlignment="1"/>
    <xf numFmtId="0" fontId="30" fillId="0" borderId="51" xfId="0" applyFont="1" applyBorder="1" applyAlignment="1"/>
    <xf numFmtId="0" fontId="16" fillId="0" borderId="0" xfId="2" applyFont="1" applyFill="1" applyBorder="1" applyAlignment="1"/>
    <xf numFmtId="0" fontId="5" fillId="0" borderId="0" xfId="2" applyFont="1" applyFill="1" applyBorder="1" applyAlignment="1"/>
    <xf numFmtId="0" fontId="10" fillId="0" borderId="30" xfId="2" applyFont="1" applyFill="1" applyBorder="1" applyAlignment="1"/>
    <xf numFmtId="3" fontId="10" fillId="0" borderId="30" xfId="2" applyNumberFormat="1" applyFont="1" applyFill="1" applyBorder="1" applyAlignment="1"/>
    <xf numFmtId="0" fontId="9" fillId="0" borderId="33" xfId="2" applyFont="1" applyFill="1" applyBorder="1" applyAlignment="1"/>
    <xf numFmtId="0" fontId="7" fillId="0" borderId="5" xfId="2" applyFont="1" applyFill="1" applyBorder="1" applyAlignment="1"/>
    <xf numFmtId="0" fontId="13" fillId="0" borderId="57" xfId="2" applyFont="1" applyFill="1" applyBorder="1" applyAlignment="1"/>
    <xf numFmtId="0" fontId="5" fillId="0" borderId="0" xfId="2" applyFont="1" applyFill="1" applyBorder="1" applyAlignment="1">
      <alignment horizontal="left"/>
    </xf>
    <xf numFmtId="0" fontId="5" fillId="0" borderId="1" xfId="2" applyFont="1" applyFill="1" applyBorder="1" applyAlignment="1">
      <alignment horizontal="left"/>
    </xf>
    <xf numFmtId="0" fontId="3" fillId="0" borderId="75" xfId="2" applyFont="1" applyFill="1" applyBorder="1" applyAlignment="1"/>
    <xf numFmtId="3" fontId="10" fillId="0" borderId="9" xfId="2" applyNumberFormat="1" applyFont="1" applyFill="1" applyBorder="1" applyAlignment="1">
      <alignment horizontal="right"/>
    </xf>
    <xf numFmtId="0" fontId="0" fillId="0" borderId="0" xfId="0"/>
    <xf numFmtId="0" fontId="0" fillId="0" borderId="0" xfId="0" applyAlignment="1"/>
    <xf numFmtId="0" fontId="13" fillId="0" borderId="57" xfId="2" applyFont="1" applyFill="1" applyBorder="1" applyAlignment="1"/>
    <xf numFmtId="0" fontId="7" fillId="0" borderId="5" xfId="2" applyFont="1" applyFill="1" applyBorder="1" applyAlignment="1"/>
    <xf numFmtId="0" fontId="9" fillId="0" borderId="33" xfId="2" applyFont="1" applyFill="1" applyBorder="1" applyAlignment="1"/>
    <xf numFmtId="0" fontId="0" fillId="0" borderId="0" xfId="0"/>
    <xf numFmtId="0" fontId="9" fillId="0" borderId="94" xfId="2" applyFont="1" applyFill="1" applyBorder="1" applyAlignment="1">
      <alignment horizontal="left"/>
    </xf>
    <xf numFmtId="0" fontId="36" fillId="0" borderId="93" xfId="2" applyFont="1" applyFill="1" applyBorder="1" applyAlignment="1">
      <alignment horizontal="left"/>
    </xf>
    <xf numFmtId="3" fontId="25" fillId="0" borderId="95" xfId="2" applyNumberFormat="1" applyFont="1" applyFill="1" applyBorder="1" applyAlignment="1"/>
    <xf numFmtId="3" fontId="8" fillId="4" borderId="0" xfId="2" applyNumberFormat="1" applyFont="1" applyFill="1" applyBorder="1" applyAlignment="1"/>
    <xf numFmtId="0" fontId="0" fillId="0" borderId="0" xfId="0"/>
    <xf numFmtId="0" fontId="9" fillId="0" borderId="33" xfId="2" applyFont="1" applyFill="1" applyBorder="1" applyAlignment="1"/>
    <xf numFmtId="0" fontId="9" fillId="0" borderId="34" xfId="2" applyFont="1" applyFill="1" applyBorder="1" applyAlignment="1"/>
    <xf numFmtId="0" fontId="8" fillId="0" borderId="91" xfId="2" applyFont="1" applyFill="1" applyBorder="1" applyAlignment="1"/>
    <xf numFmtId="0" fontId="9" fillId="0" borderId="15" xfId="2" applyFont="1" applyFill="1" applyBorder="1" applyAlignment="1"/>
    <xf numFmtId="0" fontId="9" fillId="0" borderId="96" xfId="2" applyFont="1" applyFill="1" applyBorder="1" applyAlignment="1"/>
    <xf numFmtId="0" fontId="0" fillId="0" borderId="0" xfId="0"/>
    <xf numFmtId="0" fontId="13" fillId="0" borderId="57" xfId="2" applyFont="1" applyFill="1" applyBorder="1" applyAlignment="1"/>
    <xf numFmtId="0" fontId="10" fillId="0" borderId="54" xfId="2" applyFont="1" applyFill="1" applyBorder="1" applyAlignment="1"/>
    <xf numFmtId="3" fontId="15" fillId="0" borderId="0" xfId="2" applyNumberFormat="1" applyFont="1" applyFill="1" applyBorder="1" applyAlignment="1"/>
    <xf numFmtId="0" fontId="0" fillId="0" borderId="0" xfId="0"/>
    <xf numFmtId="0" fontId="0" fillId="0" borderId="0" xfId="0"/>
    <xf numFmtId="0" fontId="28" fillId="0" borderId="0" xfId="0" applyFont="1" applyBorder="1" applyAlignment="1"/>
    <xf numFmtId="3" fontId="19" fillId="3" borderId="97" xfId="2" applyNumberFormat="1" applyFont="1" applyFill="1" applyBorder="1" applyAlignment="1"/>
    <xf numFmtId="0" fontId="0" fillId="0" borderId="0" xfId="0"/>
    <xf numFmtId="0" fontId="28" fillId="0" borderId="0" xfId="0" applyFont="1" applyBorder="1" applyAlignment="1"/>
    <xf numFmtId="0" fontId="10" fillId="0" borderId="98" xfId="2" applyFont="1" applyFill="1" applyBorder="1" applyAlignment="1"/>
    <xf numFmtId="0" fontId="0" fillId="0" borderId="0" xfId="0"/>
    <xf numFmtId="0" fontId="37" fillId="0" borderId="0" xfId="0" applyFont="1"/>
    <xf numFmtId="0" fontId="0" fillId="0" borderId="0" xfId="0"/>
    <xf numFmtId="0" fontId="8" fillId="0" borderId="0" xfId="2" applyFont="1" applyFill="1" applyBorder="1" applyAlignment="1"/>
    <xf numFmtId="0" fontId="9" fillId="0" borderId="57" xfId="2" applyFont="1" applyFill="1" applyBorder="1" applyAlignment="1">
      <alignment horizontal="left"/>
    </xf>
    <xf numFmtId="0" fontId="9" fillId="0" borderId="58" xfId="2" applyFont="1" applyFill="1" applyBorder="1" applyAlignment="1">
      <alignment horizontal="left"/>
    </xf>
    <xf numFmtId="0" fontId="5" fillId="0" borderId="68" xfId="2" applyFont="1" applyFill="1" applyBorder="1" applyAlignment="1">
      <alignment horizontal="center"/>
    </xf>
    <xf numFmtId="0" fontId="5" fillId="0" borderId="6" xfId="2" applyFont="1" applyFill="1" applyBorder="1" applyAlignment="1"/>
    <xf numFmtId="0" fontId="5" fillId="0" borderId="5" xfId="2" applyFont="1" applyFill="1" applyBorder="1" applyAlignment="1"/>
    <xf numFmtId="0" fontId="5" fillId="0" borderId="7" xfId="2" applyFont="1" applyFill="1" applyBorder="1" applyAlignment="1"/>
    <xf numFmtId="0" fontId="9" fillId="0" borderId="54" xfId="2" applyFont="1" applyFill="1" applyBorder="1" applyAlignment="1"/>
    <xf numFmtId="0" fontId="9" fillId="0" borderId="55" xfId="2" applyFont="1" applyFill="1" applyBorder="1" applyAlignment="1"/>
    <xf numFmtId="0" fontId="13" fillId="0" borderId="57" xfId="2" applyFont="1" applyFill="1" applyBorder="1" applyAlignment="1"/>
    <xf numFmtId="0" fontId="13" fillId="0" borderId="58" xfId="2" applyFont="1" applyFill="1" applyBorder="1" applyAlignment="1"/>
    <xf numFmtId="0" fontId="9" fillId="0" borderId="57" xfId="2" applyFont="1" applyFill="1" applyBorder="1" applyAlignment="1"/>
    <xf numFmtId="0" fontId="9" fillId="0" borderId="58" xfId="2" applyFont="1" applyFill="1" applyBorder="1" applyAlignment="1"/>
    <xf numFmtId="0" fontId="28" fillId="0" borderId="89" xfId="0" applyFont="1" applyBorder="1" applyAlignment="1"/>
    <xf numFmtId="0" fontId="28" fillId="0" borderId="90" xfId="0" applyFont="1" applyBorder="1" applyAlignment="1"/>
    <xf numFmtId="0" fontId="9" fillId="0" borderId="69" xfId="2" applyFont="1" applyFill="1" applyBorder="1" applyAlignment="1">
      <alignment horizontal="left"/>
    </xf>
    <xf numFmtId="0" fontId="9" fillId="0" borderId="70" xfId="2" applyFont="1" applyFill="1" applyBorder="1" applyAlignment="1">
      <alignment horizontal="left"/>
    </xf>
    <xf numFmtId="0" fontId="22" fillId="3" borderId="26" xfId="2" applyFont="1" applyFill="1" applyBorder="1" applyAlignment="1"/>
    <xf numFmtId="0" fontId="22" fillId="3" borderId="71" xfId="2" applyFont="1" applyFill="1" applyBorder="1" applyAlignment="1"/>
    <xf numFmtId="0" fontId="10" fillId="0" borderId="72" xfId="2" applyFont="1" applyFill="1" applyBorder="1" applyAlignment="1"/>
    <xf numFmtId="0" fontId="10" fillId="0" borderId="73" xfId="2" applyFont="1" applyFill="1" applyBorder="1" applyAlignment="1"/>
    <xf numFmtId="0" fontId="7" fillId="3" borderId="26" xfId="2" applyFont="1" applyFill="1" applyBorder="1" applyAlignment="1"/>
    <xf numFmtId="0" fontId="7" fillId="3" borderId="71" xfId="2" applyFont="1" applyFill="1" applyBorder="1" applyAlignment="1"/>
    <xf numFmtId="0" fontId="5" fillId="0" borderId="74" xfId="2" applyFont="1" applyFill="1" applyBorder="1" applyAlignment="1"/>
    <xf numFmtId="0" fontId="5" fillId="0" borderId="75" xfId="2" applyFont="1" applyFill="1" applyBorder="1" applyAlignment="1"/>
    <xf numFmtId="0" fontId="5" fillId="0" borderId="76" xfId="2" applyFont="1" applyFill="1" applyBorder="1" applyAlignment="1"/>
    <xf numFmtId="0" fontId="9" fillId="0" borderId="9" xfId="2" applyFont="1" applyFill="1" applyBorder="1" applyAlignment="1"/>
    <xf numFmtId="0" fontId="9" fillId="0" borderId="10" xfId="2" applyFont="1" applyFill="1" applyBorder="1" applyAlignment="1"/>
    <xf numFmtId="0" fontId="7" fillId="3" borderId="12" xfId="2" applyFont="1" applyFill="1" applyBorder="1" applyAlignment="1"/>
    <xf numFmtId="0" fontId="7" fillId="3" borderId="13" xfId="2" applyFont="1" applyFill="1" applyBorder="1" applyAlignment="1"/>
    <xf numFmtId="0" fontId="9" fillId="0" borderId="87" xfId="2" applyFont="1" applyFill="1" applyBorder="1" applyAlignment="1">
      <alignment wrapText="1"/>
    </xf>
    <xf numFmtId="0" fontId="9" fillId="0" borderId="88" xfId="2" applyFont="1" applyFill="1" applyBorder="1" applyAlignment="1">
      <alignment wrapText="1"/>
    </xf>
    <xf numFmtId="0" fontId="9" fillId="0" borderId="85" xfId="2" applyFont="1" applyFill="1" applyBorder="1" applyAlignment="1">
      <alignment wrapText="1"/>
    </xf>
    <xf numFmtId="0" fontId="9" fillId="0" borderId="86" xfId="2" applyFont="1" applyFill="1" applyBorder="1" applyAlignment="1">
      <alignment wrapText="1"/>
    </xf>
    <xf numFmtId="0" fontId="18" fillId="0" borderId="54" xfId="2" applyFont="1" applyFill="1" applyBorder="1" applyAlignment="1"/>
    <xf numFmtId="0" fontId="18" fillId="0" borderId="55" xfId="2" applyFont="1" applyFill="1" applyBorder="1" applyAlignment="1"/>
    <xf numFmtId="0" fontId="18" fillId="0" borderId="57" xfId="2" applyFont="1" applyFill="1" applyBorder="1" applyAlignment="1"/>
    <xf numFmtId="0" fontId="18" fillId="0" borderId="58" xfId="2" applyFont="1" applyFill="1" applyBorder="1" applyAlignment="1"/>
    <xf numFmtId="0" fontId="17" fillId="0" borderId="57" xfId="2" applyFont="1" applyFill="1" applyBorder="1" applyAlignment="1"/>
    <xf numFmtId="0" fontId="17" fillId="0" borderId="58" xfId="2" applyFont="1" applyFill="1" applyBorder="1" applyAlignment="1"/>
    <xf numFmtId="0" fontId="6" fillId="0" borderId="69" xfId="2" applyFont="1" applyFill="1" applyBorder="1" applyAlignment="1"/>
    <xf numFmtId="0" fontId="6" fillId="0" borderId="70" xfId="2" applyFont="1" applyFill="1" applyBorder="1" applyAlignment="1"/>
    <xf numFmtId="0" fontId="5" fillId="0" borderId="18" xfId="2" applyFont="1" applyFill="1" applyBorder="1" applyAlignment="1">
      <alignment horizontal="left"/>
    </xf>
    <xf numFmtId="0" fontId="5" fillId="0" borderId="5" xfId="2" applyFont="1" applyFill="1" applyBorder="1" applyAlignment="1">
      <alignment horizontal="left"/>
    </xf>
    <xf numFmtId="0" fontId="5" fillId="0" borderId="7" xfId="2" applyFont="1" applyFill="1" applyBorder="1" applyAlignment="1">
      <alignment horizontal="left"/>
    </xf>
    <xf numFmtId="0" fontId="15" fillId="0" borderId="57" xfId="2" applyFont="1" applyFill="1" applyBorder="1" applyAlignment="1"/>
    <xf numFmtId="0" fontId="15" fillId="0" borderId="58" xfId="2" applyFont="1" applyFill="1" applyBorder="1" applyAlignment="1"/>
    <xf numFmtId="0" fontId="15" fillId="0" borderId="69" xfId="2" applyFont="1" applyFill="1" applyBorder="1" applyAlignment="1"/>
    <xf numFmtId="0" fontId="15" fillId="0" borderId="70" xfId="2" applyFont="1" applyFill="1" applyBorder="1" applyAlignment="1"/>
    <xf numFmtId="0" fontId="9" fillId="0" borderId="77" xfId="2" applyFont="1" applyFill="1" applyBorder="1" applyAlignment="1"/>
    <xf numFmtId="0" fontId="9" fillId="0" borderId="78" xfId="2" applyFont="1" applyFill="1" applyBorder="1" applyAlignment="1"/>
    <xf numFmtId="0" fontId="7" fillId="3" borderId="79" xfId="2" applyFont="1" applyFill="1" applyBorder="1" applyAlignment="1"/>
    <xf numFmtId="0" fontId="7" fillId="3" borderId="80" xfId="2" applyFont="1" applyFill="1" applyBorder="1" applyAlignment="1"/>
    <xf numFmtId="0" fontId="5" fillId="0" borderId="18" xfId="2" applyFont="1" applyFill="1" applyBorder="1" applyAlignment="1"/>
    <xf numFmtId="0" fontId="6" fillId="0" borderId="28" xfId="2" applyFont="1" applyFill="1" applyBorder="1" applyAlignment="1"/>
    <xf numFmtId="0" fontId="6" fillId="0" borderId="29" xfId="2" applyFont="1" applyFill="1" applyBorder="1" applyAlignment="1"/>
    <xf numFmtId="0" fontId="9" fillId="0" borderId="69" xfId="2" applyFont="1" applyFill="1" applyBorder="1" applyAlignment="1"/>
    <xf numFmtId="0" fontId="9" fillId="0" borderId="70" xfId="2" applyFont="1" applyFill="1" applyBorder="1" applyAlignment="1"/>
    <xf numFmtId="0" fontId="7" fillId="3" borderId="81" xfId="2" applyFont="1" applyFill="1" applyBorder="1" applyAlignment="1"/>
    <xf numFmtId="0" fontId="7" fillId="3" borderId="82" xfId="2" applyFont="1" applyFill="1" applyBorder="1" applyAlignment="1"/>
    <xf numFmtId="0" fontId="9" fillId="0" borderId="62" xfId="2" applyFont="1" applyFill="1" applyBorder="1" applyAlignment="1"/>
    <xf numFmtId="0" fontId="9" fillId="0" borderId="63" xfId="2" applyFont="1" applyFill="1" applyBorder="1" applyAlignment="1"/>
    <xf numFmtId="0" fontId="6" fillId="0" borderId="57" xfId="2" applyFont="1" applyFill="1" applyBorder="1" applyAlignment="1"/>
    <xf numFmtId="0" fontId="6" fillId="0" borderId="58" xfId="2" applyFont="1" applyFill="1" applyBorder="1" applyAlignment="1"/>
    <xf numFmtId="0" fontId="7" fillId="0" borderId="18" xfId="2" applyFont="1" applyFill="1" applyBorder="1" applyAlignment="1"/>
    <xf numFmtId="0" fontId="7" fillId="0" borderId="5" xfId="2" applyFont="1" applyFill="1" applyBorder="1" applyAlignment="1"/>
    <xf numFmtId="0" fontId="9" fillId="0" borderId="24" xfId="2" applyFont="1" applyFill="1" applyBorder="1" applyAlignment="1"/>
    <xf numFmtId="0" fontId="9" fillId="0" borderId="27" xfId="2" applyFont="1" applyFill="1" applyBorder="1" applyAlignment="1"/>
    <xf numFmtId="0" fontId="9" fillId="0" borderId="33" xfId="2" applyFont="1" applyFill="1" applyBorder="1" applyAlignment="1"/>
    <xf numFmtId="0" fontId="9" fillId="0" borderId="34" xfId="2" applyFont="1" applyFill="1" applyBorder="1" applyAlignment="1"/>
    <xf numFmtId="0" fontId="11" fillId="0" borderId="12" xfId="2" applyFont="1" applyFill="1" applyBorder="1" applyAlignment="1"/>
    <xf numFmtId="0" fontId="11" fillId="0" borderId="13" xfId="2" applyFont="1" applyFill="1" applyBorder="1" applyAlignment="1"/>
    <xf numFmtId="0" fontId="9" fillId="0" borderId="31" xfId="2" applyFont="1" applyFill="1" applyBorder="1" applyAlignment="1"/>
    <xf numFmtId="0" fontId="9" fillId="0" borderId="32" xfId="2" applyFont="1" applyFill="1" applyBorder="1" applyAlignment="1"/>
    <xf numFmtId="0" fontId="6" fillId="0" borderId="33" xfId="2" applyFont="1" applyFill="1" applyBorder="1" applyAlignment="1"/>
    <xf numFmtId="0" fontId="6" fillId="0" borderId="34" xfId="2" applyFont="1" applyFill="1" applyBorder="1" applyAlignment="1"/>
    <xf numFmtId="0" fontId="9" fillId="0" borderId="28" xfId="2" applyFont="1" applyFill="1" applyBorder="1" applyAlignment="1"/>
    <xf numFmtId="0" fontId="9" fillId="0" borderId="29" xfId="2" applyFont="1" applyFill="1" applyBorder="1" applyAlignment="1"/>
    <xf numFmtId="0" fontId="33" fillId="0" borderId="0" xfId="0" applyFont="1"/>
    <xf numFmtId="0" fontId="0" fillId="0" borderId="0" xfId="0"/>
    <xf numFmtId="0" fontId="9" fillId="0" borderId="66" xfId="2" applyFont="1" applyFill="1" applyBorder="1" applyAlignment="1"/>
    <xf numFmtId="0" fontId="9" fillId="0" borderId="67" xfId="2" applyFont="1" applyFill="1" applyBorder="1" applyAlignment="1"/>
    <xf numFmtId="0" fontId="8" fillId="0" borderId="91" xfId="2" applyFont="1" applyFill="1" applyBorder="1" applyAlignment="1"/>
    <xf numFmtId="0" fontId="7" fillId="3" borderId="16" xfId="2" applyFont="1" applyFill="1" applyBorder="1" applyAlignment="1"/>
    <xf numFmtId="0" fontId="7" fillId="3" borderId="92" xfId="2" applyFont="1" applyFill="1" applyBorder="1" applyAlignment="1"/>
    <xf numFmtId="0" fontId="3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9" fillId="0" borderId="33" xfId="2" applyFont="1" applyFill="1" applyBorder="1" applyAlignment="1">
      <alignment horizontal="left"/>
    </xf>
    <xf numFmtId="0" fontId="9" fillId="0" borderId="34" xfId="2" applyFont="1" applyFill="1" applyBorder="1" applyAlignment="1">
      <alignment horizontal="left"/>
    </xf>
    <xf numFmtId="0" fontId="17" fillId="0" borderId="57" xfId="2" applyFont="1" applyFill="1" applyBorder="1" applyAlignment="1">
      <alignment horizontal="left"/>
    </xf>
    <xf numFmtId="0" fontId="17" fillId="0" borderId="58" xfId="2" applyFont="1" applyFill="1" applyBorder="1" applyAlignment="1">
      <alignment horizontal="left"/>
    </xf>
    <xf numFmtId="0" fontId="8" fillId="0" borderId="0" xfId="2" applyFont="1" applyFill="1" applyBorder="1" applyAlignment="1">
      <alignment horizontal="left"/>
    </xf>
    <xf numFmtId="0" fontId="10" fillId="0" borderId="54" xfId="2" applyFont="1" applyFill="1" applyBorder="1" applyAlignment="1"/>
    <xf numFmtId="0" fontId="10" fillId="0" borderId="55" xfId="2" applyFont="1" applyFill="1" applyBorder="1" applyAlignment="1"/>
    <xf numFmtId="0" fontId="28" fillId="0" borderId="0" xfId="0" applyFont="1" applyBorder="1" applyAlignment="1"/>
    <xf numFmtId="0" fontId="17" fillId="0" borderId="57" xfId="2" applyFont="1" applyFill="1" applyBorder="1" applyAlignment="1">
      <alignment wrapText="1"/>
    </xf>
    <xf numFmtId="0" fontId="17" fillId="0" borderId="58" xfId="2" applyFont="1" applyFill="1" applyBorder="1" applyAlignment="1">
      <alignment wrapText="1"/>
    </xf>
    <xf numFmtId="0" fontId="10" fillId="0" borderId="87" xfId="2" applyFont="1" applyFill="1" applyBorder="1" applyAlignment="1">
      <alignment horizontal="left" wrapText="1"/>
    </xf>
    <xf numFmtId="0" fontId="10" fillId="0" borderId="88" xfId="2" applyFont="1" applyFill="1" applyBorder="1" applyAlignment="1">
      <alignment horizontal="left" wrapText="1"/>
    </xf>
    <xf numFmtId="0" fontId="17" fillId="0" borderId="54" xfId="2" applyFont="1" applyFill="1" applyBorder="1" applyAlignment="1"/>
    <xf numFmtId="0" fontId="17" fillId="0" borderId="55" xfId="2" applyFont="1" applyFill="1" applyBorder="1" applyAlignment="1"/>
    <xf numFmtId="0" fontId="3" fillId="0" borderId="57" xfId="2" applyFont="1" applyFill="1" applyBorder="1" applyAlignment="1"/>
    <xf numFmtId="0" fontId="3" fillId="0" borderId="58" xfId="2" applyFont="1" applyFill="1" applyBorder="1" applyAlignment="1"/>
  </cellXfs>
  <cellStyles count="3">
    <cellStyle name="Parasts" xfId="0" builtinId="0"/>
    <cellStyle name="Parasts 2" xfId="2"/>
    <cellStyle name="Parasts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3"/>
  <sheetViews>
    <sheetView topLeftCell="A49" workbookViewId="0">
      <selection activeCell="C4" sqref="C4"/>
    </sheetView>
  </sheetViews>
  <sheetFormatPr defaultRowHeight="15" x14ac:dyDescent="0.25"/>
  <cols>
    <col min="15" max="15" width="13.140625" customWidth="1"/>
  </cols>
  <sheetData>
    <row r="1" spans="1:17" s="157" customFormat="1" x14ac:dyDescent="0.25">
      <c r="N1" s="272" t="s">
        <v>84</v>
      </c>
      <c r="O1" s="272"/>
    </row>
    <row r="2" spans="1:17" s="157" customFormat="1" x14ac:dyDescent="0.25">
      <c r="K2" s="158"/>
      <c r="L2" s="158"/>
      <c r="M2" s="158"/>
      <c r="N2" s="273" t="s">
        <v>85</v>
      </c>
      <c r="O2" s="273"/>
    </row>
    <row r="3" spans="1:17" s="157" customFormat="1" x14ac:dyDescent="0.25">
      <c r="K3" s="158"/>
      <c r="L3" s="158"/>
      <c r="M3" s="158"/>
      <c r="N3" s="272" t="s">
        <v>86</v>
      </c>
      <c r="O3" s="272"/>
    </row>
    <row r="4" spans="1:17" s="157" customFormat="1" x14ac:dyDescent="0.25">
      <c r="K4" s="158"/>
      <c r="L4" s="158"/>
      <c r="M4" s="158"/>
      <c r="N4" s="272" t="s">
        <v>87</v>
      </c>
      <c r="O4" s="272"/>
    </row>
    <row r="5" spans="1:17" s="157" customFormat="1" x14ac:dyDescent="0.25">
      <c r="K5" s="158"/>
      <c r="L5" s="158"/>
      <c r="M5" s="158"/>
      <c r="N5" s="272" t="s">
        <v>88</v>
      </c>
      <c r="O5" s="272"/>
    </row>
    <row r="6" spans="1:17" ht="18.75" x14ac:dyDescent="0.3">
      <c r="A6" s="1"/>
      <c r="B6" s="2"/>
      <c r="C6" s="2"/>
      <c r="D6" s="190" t="s">
        <v>65</v>
      </c>
      <c r="E6" s="190"/>
      <c r="F6" s="190"/>
      <c r="G6" s="190"/>
      <c r="H6" s="190"/>
      <c r="I6" s="190"/>
      <c r="J6" s="190"/>
      <c r="K6" s="2"/>
      <c r="L6" s="7"/>
      <c r="M6" s="7"/>
      <c r="N6" s="2"/>
      <c r="O6" s="2"/>
      <c r="P6" s="2"/>
    </row>
    <row r="7" spans="1:17" ht="15.75" thickBot="1" x14ac:dyDescent="0.3">
      <c r="A7" s="8"/>
      <c r="B7" s="2"/>
      <c r="C7" s="9">
        <v>1100</v>
      </c>
      <c r="D7" s="9">
        <v>1210</v>
      </c>
      <c r="E7" s="9">
        <v>2100</v>
      </c>
      <c r="F7" s="9">
        <v>2200</v>
      </c>
      <c r="G7" s="9">
        <v>2300</v>
      </c>
      <c r="H7" s="9">
        <v>2400</v>
      </c>
      <c r="I7" s="10">
        <v>4000</v>
      </c>
      <c r="J7" s="9">
        <v>5000</v>
      </c>
      <c r="K7" s="9">
        <v>6000</v>
      </c>
      <c r="L7" s="9">
        <v>7000</v>
      </c>
      <c r="M7" s="9">
        <v>9000</v>
      </c>
      <c r="N7" s="4"/>
      <c r="O7" s="2"/>
      <c r="P7" s="2"/>
      <c r="Q7" s="145" t="s">
        <v>77</v>
      </c>
    </row>
    <row r="8" spans="1:17" ht="15.75" thickBot="1" x14ac:dyDescent="0.3">
      <c r="A8" s="191" t="s">
        <v>0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3"/>
      <c r="M8" s="147"/>
      <c r="N8" s="5"/>
      <c r="O8" s="3"/>
      <c r="P8" s="3"/>
      <c r="Q8" s="136"/>
    </row>
    <row r="9" spans="1:17" x14ac:dyDescent="0.25">
      <c r="A9" s="194" t="s">
        <v>1</v>
      </c>
      <c r="B9" s="195"/>
      <c r="C9" s="83">
        <v>272114</v>
      </c>
      <c r="D9" s="83">
        <v>64192</v>
      </c>
      <c r="E9" s="83">
        <v>2800</v>
      </c>
      <c r="F9" s="83">
        <v>368369</v>
      </c>
      <c r="G9" s="83">
        <v>56020</v>
      </c>
      <c r="H9" s="83">
        <v>700</v>
      </c>
      <c r="I9" s="86">
        <v>0</v>
      </c>
      <c r="J9" s="86">
        <v>10728</v>
      </c>
      <c r="K9" s="84">
        <v>2684</v>
      </c>
      <c r="L9" s="84">
        <v>0</v>
      </c>
      <c r="M9" s="84">
        <v>390</v>
      </c>
      <c r="N9" s="42">
        <f>SUM(C9:M9)</f>
        <v>777997</v>
      </c>
      <c r="O9" s="2"/>
      <c r="P9" s="2"/>
      <c r="Q9" s="139">
        <v>832291</v>
      </c>
    </row>
    <row r="10" spans="1:17" x14ac:dyDescent="0.25">
      <c r="A10" s="196" t="s">
        <v>3</v>
      </c>
      <c r="B10" s="197"/>
      <c r="C10" s="87">
        <v>0</v>
      </c>
      <c r="D10" s="87">
        <v>0</v>
      </c>
      <c r="E10" s="88">
        <v>0</v>
      </c>
      <c r="F10" s="87">
        <v>8429</v>
      </c>
      <c r="G10" s="87">
        <v>0</v>
      </c>
      <c r="H10" s="88">
        <v>0</v>
      </c>
      <c r="I10" s="89">
        <v>56796</v>
      </c>
      <c r="J10" s="89">
        <v>0</v>
      </c>
      <c r="K10" s="88">
        <v>0</v>
      </c>
      <c r="L10" s="88">
        <v>0</v>
      </c>
      <c r="M10" s="88"/>
      <c r="N10" s="42">
        <f>SUM(C10:L10)</f>
        <v>65225</v>
      </c>
      <c r="O10" s="2"/>
      <c r="P10" s="2"/>
      <c r="Q10" s="139">
        <v>61395</v>
      </c>
    </row>
    <row r="11" spans="1:17" x14ac:dyDescent="0.25">
      <c r="A11" s="198" t="s">
        <v>4</v>
      </c>
      <c r="B11" s="199"/>
      <c r="C11" s="87">
        <v>45329</v>
      </c>
      <c r="D11" s="87">
        <v>10693</v>
      </c>
      <c r="E11" s="88">
        <v>50</v>
      </c>
      <c r="F11" s="87">
        <v>14739</v>
      </c>
      <c r="G11" s="87">
        <v>8110</v>
      </c>
      <c r="H11" s="88">
        <v>50</v>
      </c>
      <c r="I11" s="89">
        <v>0</v>
      </c>
      <c r="J11" s="89">
        <v>650</v>
      </c>
      <c r="K11" s="88">
        <v>0</v>
      </c>
      <c r="L11" s="88">
        <v>0</v>
      </c>
      <c r="M11" s="88"/>
      <c r="N11" s="42">
        <f>SUM(C11:L11)</f>
        <v>79621</v>
      </c>
      <c r="O11" s="2"/>
      <c r="P11" s="2"/>
      <c r="Q11" s="139">
        <v>85819</v>
      </c>
    </row>
    <row r="12" spans="1:17" x14ac:dyDescent="0.25">
      <c r="A12" s="188" t="s">
        <v>5</v>
      </c>
      <c r="B12" s="189"/>
      <c r="C12" s="87">
        <v>61047</v>
      </c>
      <c r="D12" s="87">
        <v>14401</v>
      </c>
      <c r="E12" s="88">
        <v>90</v>
      </c>
      <c r="F12" s="87">
        <v>9602</v>
      </c>
      <c r="G12" s="87">
        <v>36860</v>
      </c>
      <c r="H12" s="88">
        <v>0</v>
      </c>
      <c r="I12" s="91">
        <v>0</v>
      </c>
      <c r="J12" s="89">
        <v>700</v>
      </c>
      <c r="K12" s="88">
        <v>0</v>
      </c>
      <c r="L12" s="88">
        <v>0</v>
      </c>
      <c r="M12" s="88"/>
      <c r="N12" s="42">
        <f>SUM(C12:L12)</f>
        <v>122700</v>
      </c>
      <c r="O12" s="2"/>
      <c r="P12" s="2"/>
      <c r="Q12" s="139">
        <v>136654</v>
      </c>
    </row>
    <row r="13" spans="1:17" ht="15.75" thickBot="1" x14ac:dyDescent="0.3">
      <c r="A13" s="202" t="s">
        <v>6</v>
      </c>
      <c r="B13" s="203"/>
      <c r="C13" s="12">
        <v>12960</v>
      </c>
      <c r="D13" s="12">
        <v>3057</v>
      </c>
      <c r="E13" s="13">
        <v>0</v>
      </c>
      <c r="F13" s="13">
        <v>0</v>
      </c>
      <c r="G13" s="13">
        <v>0</v>
      </c>
      <c r="H13" s="13">
        <v>0</v>
      </c>
      <c r="I13" s="14">
        <v>0</v>
      </c>
      <c r="J13" s="13">
        <v>0</v>
      </c>
      <c r="K13" s="13">
        <v>0</v>
      </c>
      <c r="L13" s="13">
        <v>0</v>
      </c>
      <c r="M13" s="13"/>
      <c r="N13" s="82">
        <f>SUM(C13:L13)</f>
        <v>16017</v>
      </c>
      <c r="O13" s="2"/>
      <c r="P13" s="2"/>
      <c r="Q13" s="139">
        <v>10171</v>
      </c>
    </row>
    <row r="14" spans="1:17" ht="16.5" thickTop="1" thickBot="1" x14ac:dyDescent="0.3">
      <c r="A14" s="204" t="s">
        <v>7</v>
      </c>
      <c r="B14" s="205"/>
      <c r="C14" s="50">
        <f t="shared" ref="C14:L14" si="0">SUM(C9:C13)</f>
        <v>391450</v>
      </c>
      <c r="D14" s="51">
        <f t="shared" si="0"/>
        <v>92343</v>
      </c>
      <c r="E14" s="50">
        <f t="shared" si="0"/>
        <v>2940</v>
      </c>
      <c r="F14" s="51">
        <f t="shared" si="0"/>
        <v>401139</v>
      </c>
      <c r="G14" s="50">
        <f t="shared" si="0"/>
        <v>100990</v>
      </c>
      <c r="H14" s="51">
        <f t="shared" si="0"/>
        <v>750</v>
      </c>
      <c r="I14" s="52">
        <f t="shared" si="0"/>
        <v>56796</v>
      </c>
      <c r="J14" s="53">
        <f t="shared" si="0"/>
        <v>12078</v>
      </c>
      <c r="K14" s="54">
        <f t="shared" si="0"/>
        <v>2684</v>
      </c>
      <c r="L14" s="55">
        <f t="shared" si="0"/>
        <v>0</v>
      </c>
      <c r="M14" s="55">
        <f>SUM(M9:M13)</f>
        <v>390</v>
      </c>
      <c r="N14" s="56"/>
      <c r="O14" s="56">
        <f>SUM(N9:N13)</f>
        <v>1061560</v>
      </c>
      <c r="P14" s="134"/>
      <c r="Q14" s="140">
        <v>1126330</v>
      </c>
    </row>
    <row r="15" spans="1:17" ht="15.75" thickBot="1" x14ac:dyDescent="0.3">
      <c r="A15" s="191" t="s">
        <v>8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3"/>
      <c r="M15" s="147"/>
      <c r="N15" s="5"/>
      <c r="O15" s="2"/>
      <c r="P15" s="2"/>
      <c r="Q15" s="136"/>
    </row>
    <row r="16" spans="1:17" ht="15.75" thickBot="1" x14ac:dyDescent="0.3">
      <c r="A16" s="206" t="s">
        <v>57</v>
      </c>
      <c r="B16" s="207"/>
      <c r="C16" s="12">
        <v>18374</v>
      </c>
      <c r="D16" s="12">
        <v>4335</v>
      </c>
      <c r="E16" s="13">
        <v>40</v>
      </c>
      <c r="F16" s="12">
        <v>3821</v>
      </c>
      <c r="G16" s="12">
        <v>4000</v>
      </c>
      <c r="H16" s="13">
        <v>100</v>
      </c>
      <c r="I16" s="14">
        <v>0</v>
      </c>
      <c r="J16" s="15">
        <v>0</v>
      </c>
      <c r="K16" s="13">
        <v>0</v>
      </c>
      <c r="L16" s="11">
        <v>0</v>
      </c>
      <c r="M16" s="11"/>
      <c r="N16" s="82">
        <f>SUM(C16:L16)</f>
        <v>30670</v>
      </c>
      <c r="O16" s="2"/>
      <c r="P16" s="2"/>
      <c r="Q16" s="139">
        <v>48812</v>
      </c>
    </row>
    <row r="17" spans="1:17" ht="16.5" thickTop="1" thickBot="1" x14ac:dyDescent="0.3">
      <c r="A17" s="208" t="s">
        <v>7</v>
      </c>
      <c r="B17" s="209"/>
      <c r="C17" s="57">
        <f t="shared" ref="C17:L17" si="1">SUM(C16)</f>
        <v>18374</v>
      </c>
      <c r="D17" s="58">
        <f t="shared" si="1"/>
        <v>4335</v>
      </c>
      <c r="E17" s="59">
        <f t="shared" si="1"/>
        <v>40</v>
      </c>
      <c r="F17" s="58">
        <f t="shared" si="1"/>
        <v>3821</v>
      </c>
      <c r="G17" s="57">
        <f t="shared" si="1"/>
        <v>4000</v>
      </c>
      <c r="H17" s="60">
        <f t="shared" si="1"/>
        <v>100</v>
      </c>
      <c r="I17" s="61">
        <f t="shared" si="1"/>
        <v>0</v>
      </c>
      <c r="J17" s="62">
        <f t="shared" si="1"/>
        <v>0</v>
      </c>
      <c r="K17" s="61">
        <f t="shared" si="1"/>
        <v>0</v>
      </c>
      <c r="L17" s="63">
        <f t="shared" si="1"/>
        <v>0</v>
      </c>
      <c r="M17" s="63"/>
      <c r="N17" s="64"/>
      <c r="O17" s="56">
        <f>SUM(C17:N17)</f>
        <v>30670</v>
      </c>
      <c r="P17" s="134"/>
      <c r="Q17" s="140">
        <v>48812</v>
      </c>
    </row>
    <row r="18" spans="1:17" x14ac:dyDescent="0.25">
      <c r="A18" s="210" t="s">
        <v>9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2"/>
      <c r="M18" s="147"/>
      <c r="N18" s="5"/>
      <c r="O18" s="19"/>
      <c r="P18" s="19"/>
      <c r="Q18" s="136"/>
    </row>
    <row r="19" spans="1:17" ht="15.75" thickBot="1" x14ac:dyDescent="0.3">
      <c r="A19" s="213" t="s">
        <v>10</v>
      </c>
      <c r="B19" s="214"/>
      <c r="C19" s="12">
        <v>11191</v>
      </c>
      <c r="D19" s="12">
        <v>2640</v>
      </c>
      <c r="E19" s="13">
        <v>0</v>
      </c>
      <c r="F19" s="12">
        <v>1635</v>
      </c>
      <c r="G19" s="12">
        <v>345</v>
      </c>
      <c r="H19" s="13">
        <v>0</v>
      </c>
      <c r="I19" s="14">
        <v>0</v>
      </c>
      <c r="J19" s="14">
        <v>0</v>
      </c>
      <c r="K19" s="13">
        <v>0</v>
      </c>
      <c r="L19" s="13">
        <v>0</v>
      </c>
      <c r="M19" s="13"/>
      <c r="N19" s="82">
        <f>SUM(C19:L19)</f>
        <v>15811</v>
      </c>
      <c r="O19" s="20"/>
      <c r="P19" s="20"/>
      <c r="Q19" s="139">
        <v>15824</v>
      </c>
    </row>
    <row r="20" spans="1:17" ht="16.5" thickTop="1" thickBot="1" x14ac:dyDescent="0.3">
      <c r="A20" s="215" t="s">
        <v>7</v>
      </c>
      <c r="B20" s="216"/>
      <c r="C20" s="120">
        <f t="shared" ref="C20:L20" si="2">SUM(C19)</f>
        <v>11191</v>
      </c>
      <c r="D20" s="120">
        <f t="shared" si="2"/>
        <v>2640</v>
      </c>
      <c r="E20" s="121">
        <f t="shared" si="2"/>
        <v>0</v>
      </c>
      <c r="F20" s="120">
        <f t="shared" si="2"/>
        <v>1635</v>
      </c>
      <c r="G20" s="120">
        <f t="shared" si="2"/>
        <v>345</v>
      </c>
      <c r="H20" s="121">
        <f t="shared" si="2"/>
        <v>0</v>
      </c>
      <c r="I20" s="122">
        <f t="shared" si="2"/>
        <v>0</v>
      </c>
      <c r="J20" s="122">
        <f t="shared" si="2"/>
        <v>0</v>
      </c>
      <c r="K20" s="121">
        <f t="shared" si="2"/>
        <v>0</v>
      </c>
      <c r="L20" s="121">
        <f t="shared" si="2"/>
        <v>0</v>
      </c>
      <c r="M20" s="121"/>
      <c r="N20" s="123"/>
      <c r="O20" s="71">
        <f>SUM(C20:N20)</f>
        <v>15811</v>
      </c>
      <c r="P20" s="124"/>
      <c r="Q20" s="140">
        <v>15824</v>
      </c>
    </row>
    <row r="21" spans="1:17" ht="15.75" thickTop="1" x14ac:dyDescent="0.25">
      <c r="A21" s="217" t="s">
        <v>73</v>
      </c>
      <c r="B21" s="218"/>
      <c r="C21" s="130">
        <v>0</v>
      </c>
      <c r="D21" s="130">
        <v>0</v>
      </c>
      <c r="E21" s="131">
        <v>0</v>
      </c>
      <c r="F21" s="130">
        <v>0</v>
      </c>
      <c r="G21" s="130">
        <v>0</v>
      </c>
      <c r="H21" s="131">
        <v>0</v>
      </c>
      <c r="I21" s="131">
        <v>0</v>
      </c>
      <c r="J21" s="131">
        <v>18150</v>
      </c>
      <c r="K21" s="131">
        <v>0</v>
      </c>
      <c r="L21" s="131">
        <v>0</v>
      </c>
      <c r="M21" s="131"/>
      <c r="N21" s="132">
        <f>SUM(C21:L21)</f>
        <v>18150</v>
      </c>
      <c r="O21" s="124"/>
      <c r="P21" s="124"/>
      <c r="Q21" s="136"/>
    </row>
    <row r="22" spans="1:17" ht="15.75" thickBot="1" x14ac:dyDescent="0.3">
      <c r="A22" s="219" t="s">
        <v>70</v>
      </c>
      <c r="B22" s="220"/>
      <c r="C22" s="126">
        <v>0</v>
      </c>
      <c r="D22" s="126">
        <v>0</v>
      </c>
      <c r="E22" s="127">
        <v>0</v>
      </c>
      <c r="F22" s="128">
        <v>0</v>
      </c>
      <c r="G22" s="128">
        <v>0</v>
      </c>
      <c r="H22" s="127">
        <v>0</v>
      </c>
      <c r="I22" s="152">
        <v>0</v>
      </c>
      <c r="J22" s="152">
        <v>1407</v>
      </c>
      <c r="K22" s="127">
        <v>0</v>
      </c>
      <c r="L22" s="127">
        <v>0</v>
      </c>
      <c r="M22" s="127"/>
      <c r="N22" s="129">
        <f>SUM(C22:L22)</f>
        <v>1407</v>
      </c>
      <c r="O22" s="124"/>
      <c r="P22" s="124"/>
      <c r="Q22" s="137"/>
    </row>
    <row r="23" spans="1:17" x14ac:dyDescent="0.25">
      <c r="A23" s="221" t="s">
        <v>11</v>
      </c>
      <c r="B23" s="222"/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938768</v>
      </c>
      <c r="K23" s="102">
        <v>0</v>
      </c>
      <c r="L23" s="102">
        <v>0</v>
      </c>
      <c r="M23" s="102"/>
      <c r="N23" s="42">
        <f>SUM(C23:M23)</f>
        <v>938768</v>
      </c>
      <c r="O23" s="200" t="s">
        <v>11</v>
      </c>
      <c r="P23" s="201"/>
      <c r="Q23" s="139">
        <v>498364</v>
      </c>
    </row>
    <row r="24" spans="1:17" x14ac:dyDescent="0.25">
      <c r="A24" s="223" t="s">
        <v>69</v>
      </c>
      <c r="B24" s="224"/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89">
        <v>222060</v>
      </c>
      <c r="K24" s="88">
        <v>0</v>
      </c>
      <c r="L24" s="88">
        <v>0</v>
      </c>
      <c r="M24" s="88"/>
      <c r="N24" s="42">
        <f t="shared" ref="N24:N29" si="3">SUM(C24:L24)</f>
        <v>222060</v>
      </c>
      <c r="O24" s="200" t="s">
        <v>75</v>
      </c>
      <c r="P24" s="201"/>
      <c r="Q24" s="139">
        <v>285533</v>
      </c>
    </row>
    <row r="25" spans="1:17" x14ac:dyDescent="0.25">
      <c r="A25" s="225" t="s">
        <v>12</v>
      </c>
      <c r="B25" s="226"/>
      <c r="C25" s="102">
        <v>0</v>
      </c>
      <c r="D25" s="102">
        <v>0</v>
      </c>
      <c r="E25" s="102">
        <v>0</v>
      </c>
      <c r="F25" s="102">
        <v>458</v>
      </c>
      <c r="G25" s="102">
        <v>0</v>
      </c>
      <c r="H25" s="102">
        <v>0</v>
      </c>
      <c r="I25" s="102">
        <v>0</v>
      </c>
      <c r="J25" s="89">
        <v>0</v>
      </c>
      <c r="K25" s="88">
        <v>0</v>
      </c>
      <c r="L25" s="88">
        <v>0</v>
      </c>
      <c r="M25" s="88"/>
      <c r="N25" s="42">
        <f t="shared" si="3"/>
        <v>458</v>
      </c>
      <c r="O25" s="200" t="s">
        <v>76</v>
      </c>
      <c r="P25" s="201"/>
      <c r="Q25" s="139">
        <v>4175</v>
      </c>
    </row>
    <row r="26" spans="1:17" x14ac:dyDescent="0.25">
      <c r="A26" s="225" t="s">
        <v>58</v>
      </c>
      <c r="B26" s="226"/>
      <c r="C26" s="102">
        <v>0</v>
      </c>
      <c r="D26" s="102">
        <v>0</v>
      </c>
      <c r="E26" s="102">
        <v>0</v>
      </c>
      <c r="F26" s="102">
        <v>3500</v>
      </c>
      <c r="G26" s="102">
        <v>0</v>
      </c>
      <c r="H26" s="102">
        <v>0</v>
      </c>
      <c r="I26" s="102">
        <v>0</v>
      </c>
      <c r="J26" s="89">
        <v>0</v>
      </c>
      <c r="K26" s="88">
        <v>0</v>
      </c>
      <c r="L26" s="88">
        <v>0</v>
      </c>
      <c r="M26" s="88"/>
      <c r="N26" s="42">
        <f t="shared" si="3"/>
        <v>3500</v>
      </c>
      <c r="O26" s="200" t="s">
        <v>12</v>
      </c>
      <c r="P26" s="201"/>
      <c r="Q26" s="139">
        <v>3087</v>
      </c>
    </row>
    <row r="27" spans="1:17" x14ac:dyDescent="0.25">
      <c r="A27" s="225" t="s">
        <v>71</v>
      </c>
      <c r="B27" s="226"/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89">
        <v>611</v>
      </c>
      <c r="K27" s="88">
        <v>0</v>
      </c>
      <c r="L27" s="88">
        <v>0</v>
      </c>
      <c r="M27" s="88"/>
      <c r="N27" s="42">
        <f>SUM(C27:L27)</f>
        <v>611</v>
      </c>
      <c r="O27" s="200" t="s">
        <v>58</v>
      </c>
      <c r="P27" s="201"/>
      <c r="Q27" s="139">
        <v>64534</v>
      </c>
    </row>
    <row r="28" spans="1:17" x14ac:dyDescent="0.25">
      <c r="A28" s="223" t="s">
        <v>13</v>
      </c>
      <c r="B28" s="224"/>
      <c r="C28" s="102">
        <v>1140</v>
      </c>
      <c r="D28" s="102">
        <v>269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89">
        <v>0</v>
      </c>
      <c r="K28" s="87">
        <v>62607</v>
      </c>
      <c r="L28" s="88">
        <v>0</v>
      </c>
      <c r="M28" s="88"/>
      <c r="N28" s="42">
        <f>SUM(C28:M28)</f>
        <v>64016</v>
      </c>
      <c r="O28" s="200" t="s">
        <v>13</v>
      </c>
      <c r="P28" s="201"/>
      <c r="Q28" s="139">
        <v>566384</v>
      </c>
    </row>
    <row r="29" spans="1:17" ht="15.75" thickBot="1" x14ac:dyDescent="0.3">
      <c r="A29" s="227" t="s">
        <v>14</v>
      </c>
      <c r="B29" s="228"/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56">
        <v>878107</v>
      </c>
      <c r="K29" s="13">
        <v>0</v>
      </c>
      <c r="L29" s="13">
        <v>0</v>
      </c>
      <c r="M29" s="13"/>
      <c r="N29" s="82">
        <f t="shared" si="3"/>
        <v>878107</v>
      </c>
      <c r="O29" s="200" t="s">
        <v>14</v>
      </c>
      <c r="P29" s="201"/>
      <c r="Q29" s="139">
        <v>2239336</v>
      </c>
    </row>
    <row r="30" spans="1:17" ht="16.5" thickTop="1" thickBot="1" x14ac:dyDescent="0.3">
      <c r="A30" s="208" t="s">
        <v>7</v>
      </c>
      <c r="B30" s="209"/>
      <c r="C30" s="65">
        <f t="shared" ref="C30:L30" si="4">SUM(C21:C29)</f>
        <v>1140</v>
      </c>
      <c r="D30" s="65">
        <f t="shared" si="4"/>
        <v>269</v>
      </c>
      <c r="E30" s="65">
        <f t="shared" si="4"/>
        <v>0</v>
      </c>
      <c r="F30" s="65">
        <f t="shared" si="4"/>
        <v>3958</v>
      </c>
      <c r="G30" s="65">
        <f t="shared" si="4"/>
        <v>0</v>
      </c>
      <c r="H30" s="65">
        <f t="shared" si="4"/>
        <v>0</v>
      </c>
      <c r="I30" s="65">
        <f t="shared" si="4"/>
        <v>0</v>
      </c>
      <c r="J30" s="65">
        <f t="shared" si="4"/>
        <v>2059103</v>
      </c>
      <c r="K30" s="65">
        <f t="shared" si="4"/>
        <v>62607</v>
      </c>
      <c r="L30" s="65">
        <f t="shared" si="4"/>
        <v>0</v>
      </c>
      <c r="M30" s="65"/>
      <c r="N30" s="70"/>
      <c r="O30" s="56">
        <f>SUM(N21:N29)</f>
        <v>2127077</v>
      </c>
      <c r="P30" s="134"/>
      <c r="Q30" s="140">
        <v>3661413</v>
      </c>
    </row>
    <row r="31" spans="1:17" ht="15.75" thickBot="1" x14ac:dyDescent="0.3">
      <c r="A31" s="229" t="s">
        <v>15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1"/>
      <c r="M31" s="153"/>
      <c r="N31" s="5"/>
      <c r="Q31" s="136"/>
    </row>
    <row r="32" spans="1:17" x14ac:dyDescent="0.25">
      <c r="A32" s="194" t="s">
        <v>16</v>
      </c>
      <c r="B32" s="195"/>
      <c r="C32" s="83">
        <v>91140</v>
      </c>
      <c r="D32" s="83">
        <v>21500</v>
      </c>
      <c r="E32" s="83">
        <v>0</v>
      </c>
      <c r="F32" s="83">
        <v>75870</v>
      </c>
      <c r="G32" s="83">
        <v>69000</v>
      </c>
      <c r="H32" s="84">
        <v>0</v>
      </c>
      <c r="I32" s="84">
        <v>0</v>
      </c>
      <c r="J32" s="86">
        <v>33029</v>
      </c>
      <c r="K32" s="84">
        <v>0</v>
      </c>
      <c r="L32" s="115">
        <v>0</v>
      </c>
      <c r="M32" s="115"/>
      <c r="N32" s="43">
        <f>SUM(C32:L32)</f>
        <v>290539</v>
      </c>
      <c r="O32" s="2"/>
      <c r="P32" s="2"/>
      <c r="Q32" s="139">
        <v>224355</v>
      </c>
    </row>
    <row r="33" spans="1:17" x14ac:dyDescent="0.25">
      <c r="A33" s="232" t="s">
        <v>17</v>
      </c>
      <c r="B33" s="233"/>
      <c r="C33" s="87">
        <v>0</v>
      </c>
      <c r="D33" s="87">
        <v>0</v>
      </c>
      <c r="E33" s="88">
        <v>0</v>
      </c>
      <c r="F33" s="87">
        <v>25233</v>
      </c>
      <c r="G33" s="87">
        <v>0</v>
      </c>
      <c r="H33" s="88">
        <v>0</v>
      </c>
      <c r="I33" s="91">
        <v>0</v>
      </c>
      <c r="J33" s="89">
        <v>0</v>
      </c>
      <c r="K33" s="88">
        <v>0</v>
      </c>
      <c r="L33" s="88">
        <v>0</v>
      </c>
      <c r="M33" s="88"/>
      <c r="N33" s="42">
        <f>SUM(C33:L33)</f>
        <v>25233</v>
      </c>
      <c r="O33" s="2"/>
      <c r="P33" s="2"/>
      <c r="Q33" s="139">
        <v>22055</v>
      </c>
    </row>
    <row r="34" spans="1:17" ht="15.75" thickBot="1" x14ac:dyDescent="0.3">
      <c r="A34" s="234" t="s">
        <v>66</v>
      </c>
      <c r="B34" s="235"/>
      <c r="C34" s="12">
        <v>0</v>
      </c>
      <c r="D34" s="12">
        <v>0</v>
      </c>
      <c r="E34" s="13">
        <v>0</v>
      </c>
      <c r="F34" s="12">
        <v>4448</v>
      </c>
      <c r="G34" s="12">
        <v>0</v>
      </c>
      <c r="H34" s="13">
        <v>0</v>
      </c>
      <c r="I34" s="14">
        <v>0</v>
      </c>
      <c r="J34" s="15">
        <v>0</v>
      </c>
      <c r="K34" s="13">
        <v>0</v>
      </c>
      <c r="L34" s="14">
        <v>0</v>
      </c>
      <c r="M34" s="14"/>
      <c r="N34" s="81">
        <f>SUM(C34:L34)</f>
        <v>4448</v>
      </c>
      <c r="O34" s="2"/>
      <c r="P34" s="2"/>
      <c r="Q34" s="139">
        <v>3557</v>
      </c>
    </row>
    <row r="35" spans="1:17" ht="16.5" thickTop="1" thickBot="1" x14ac:dyDescent="0.3">
      <c r="A35" s="208" t="s">
        <v>7</v>
      </c>
      <c r="B35" s="209"/>
      <c r="C35" s="65">
        <f t="shared" ref="C35:L35" si="5">SUM(C32:C34)</f>
        <v>91140</v>
      </c>
      <c r="D35" s="66">
        <f t="shared" si="5"/>
        <v>21500</v>
      </c>
      <c r="E35" s="65">
        <f t="shared" si="5"/>
        <v>0</v>
      </c>
      <c r="F35" s="66">
        <f t="shared" si="5"/>
        <v>105551</v>
      </c>
      <c r="G35" s="65">
        <f t="shared" si="5"/>
        <v>69000</v>
      </c>
      <c r="H35" s="67">
        <f t="shared" si="5"/>
        <v>0</v>
      </c>
      <c r="I35" s="68">
        <f t="shared" si="5"/>
        <v>0</v>
      </c>
      <c r="J35" s="64">
        <f t="shared" si="5"/>
        <v>33029</v>
      </c>
      <c r="K35" s="68">
        <f t="shared" si="5"/>
        <v>0</v>
      </c>
      <c r="L35" s="69">
        <f t="shared" si="5"/>
        <v>0</v>
      </c>
      <c r="M35" s="69"/>
      <c r="N35" s="70"/>
      <c r="O35" s="56">
        <f>SUM(N32:N34)</f>
        <v>320220</v>
      </c>
      <c r="P35" s="134"/>
      <c r="Q35" s="140">
        <v>250394</v>
      </c>
    </row>
    <row r="36" spans="1:17" ht="15.75" thickBot="1" x14ac:dyDescent="0.3">
      <c r="A36" s="229" t="s">
        <v>18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154"/>
      <c r="N36" s="8"/>
      <c r="Q36" s="136"/>
    </row>
    <row r="37" spans="1:17" x14ac:dyDescent="0.25">
      <c r="A37" s="194" t="s">
        <v>67</v>
      </c>
      <c r="B37" s="195"/>
      <c r="C37" s="76">
        <v>6480</v>
      </c>
      <c r="D37" s="77">
        <v>1529</v>
      </c>
      <c r="E37" s="77">
        <v>90</v>
      </c>
      <c r="F37" s="77">
        <v>530</v>
      </c>
      <c r="G37" s="76">
        <v>1310</v>
      </c>
      <c r="H37" s="77">
        <v>0</v>
      </c>
      <c r="I37" s="78">
        <v>0</v>
      </c>
      <c r="J37" s="78">
        <v>0</v>
      </c>
      <c r="K37" s="78">
        <v>0</v>
      </c>
      <c r="L37" s="80">
        <v>0</v>
      </c>
      <c r="M37" s="80"/>
      <c r="N37" s="43">
        <f>SUM(C37:L37)</f>
        <v>9939</v>
      </c>
      <c r="O37" s="2"/>
      <c r="P37" s="2"/>
      <c r="Q37" s="139">
        <v>12847</v>
      </c>
    </row>
    <row r="38" spans="1:17" ht="15.75" thickBot="1" x14ac:dyDescent="0.3">
      <c r="A38" s="236" t="s">
        <v>19</v>
      </c>
      <c r="B38" s="237"/>
      <c r="C38" s="73">
        <v>3240</v>
      </c>
      <c r="D38" s="74">
        <v>764</v>
      </c>
      <c r="E38" s="74">
        <v>96</v>
      </c>
      <c r="F38" s="74">
        <v>1954</v>
      </c>
      <c r="G38" s="73">
        <v>1030</v>
      </c>
      <c r="H38" s="74">
        <v>50</v>
      </c>
      <c r="I38" s="74">
        <v>0</v>
      </c>
      <c r="J38" s="75">
        <v>0</v>
      </c>
      <c r="K38" s="74">
        <v>0</v>
      </c>
      <c r="L38" s="74">
        <v>0</v>
      </c>
      <c r="M38" s="74"/>
      <c r="N38" s="79">
        <f>SUM(C38:L38)</f>
        <v>7134</v>
      </c>
      <c r="O38" s="2"/>
      <c r="P38" s="2"/>
      <c r="Q38" s="139">
        <v>7491</v>
      </c>
    </row>
    <row r="39" spans="1:17" ht="16.5" thickTop="1" thickBot="1" x14ac:dyDescent="0.3">
      <c r="A39" s="238" t="s">
        <v>20</v>
      </c>
      <c r="B39" s="239"/>
      <c r="C39" s="65">
        <f t="shared" ref="C39:L39" si="6">SUM(C37:C38)</f>
        <v>9720</v>
      </c>
      <c r="D39" s="66">
        <f t="shared" si="6"/>
        <v>2293</v>
      </c>
      <c r="E39" s="72">
        <f t="shared" si="6"/>
        <v>186</v>
      </c>
      <c r="F39" s="66">
        <f t="shared" si="6"/>
        <v>2484</v>
      </c>
      <c r="G39" s="65">
        <f t="shared" si="6"/>
        <v>2340</v>
      </c>
      <c r="H39" s="67">
        <f t="shared" si="6"/>
        <v>50</v>
      </c>
      <c r="I39" s="68">
        <f t="shared" si="6"/>
        <v>0</v>
      </c>
      <c r="J39" s="70">
        <f t="shared" si="6"/>
        <v>0</v>
      </c>
      <c r="K39" s="59">
        <f t="shared" si="6"/>
        <v>0</v>
      </c>
      <c r="L39" s="69">
        <f t="shared" si="6"/>
        <v>0</v>
      </c>
      <c r="M39" s="69"/>
      <c r="N39" s="70"/>
      <c r="O39" s="56">
        <f>SUM(C39:N39)</f>
        <v>17073</v>
      </c>
      <c r="P39" s="134"/>
      <c r="Q39" s="140">
        <v>20338</v>
      </c>
    </row>
    <row r="40" spans="1:17" ht="15.75" thickBot="1" x14ac:dyDescent="0.3">
      <c r="A40" s="240" t="s">
        <v>21</v>
      </c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3"/>
      <c r="M40" s="147"/>
      <c r="N40" s="2"/>
      <c r="Q40" s="136"/>
    </row>
    <row r="41" spans="1:17" x14ac:dyDescent="0.25">
      <c r="A41" s="194" t="s">
        <v>68</v>
      </c>
      <c r="B41" s="195"/>
      <c r="C41" s="83">
        <v>5292</v>
      </c>
      <c r="D41" s="83">
        <v>1248</v>
      </c>
      <c r="E41" s="84">
        <v>37</v>
      </c>
      <c r="F41" s="83">
        <v>680</v>
      </c>
      <c r="G41" s="83">
        <v>1290</v>
      </c>
      <c r="H41" s="84">
        <v>600</v>
      </c>
      <c r="I41" s="85">
        <v>0</v>
      </c>
      <c r="J41" s="86">
        <v>1150</v>
      </c>
      <c r="K41" s="84">
        <v>0</v>
      </c>
      <c r="L41" s="84">
        <v>0</v>
      </c>
      <c r="M41" s="84"/>
      <c r="N41" s="42">
        <f>SUM(C41:L41)</f>
        <v>10297</v>
      </c>
      <c r="O41" s="2"/>
      <c r="P41" s="2"/>
      <c r="Q41" s="139">
        <v>12076</v>
      </c>
    </row>
    <row r="42" spans="1:17" x14ac:dyDescent="0.25">
      <c r="A42" s="198" t="s">
        <v>22</v>
      </c>
      <c r="B42" s="199"/>
      <c r="C42" s="87">
        <v>5544</v>
      </c>
      <c r="D42" s="87">
        <v>1308</v>
      </c>
      <c r="E42" s="88">
        <v>30</v>
      </c>
      <c r="F42" s="87">
        <v>2510</v>
      </c>
      <c r="G42" s="87">
        <v>790</v>
      </c>
      <c r="H42" s="87">
        <v>500</v>
      </c>
      <c r="I42" s="88">
        <v>0</v>
      </c>
      <c r="J42" s="89">
        <v>1500</v>
      </c>
      <c r="K42" s="88">
        <v>0</v>
      </c>
      <c r="L42" s="88">
        <v>0</v>
      </c>
      <c r="M42" s="88"/>
      <c r="N42" s="42">
        <f>SUM(C42:L42)</f>
        <v>12182</v>
      </c>
      <c r="O42" s="20"/>
      <c r="P42" s="20"/>
      <c r="Q42" s="139">
        <v>15290</v>
      </c>
    </row>
    <row r="43" spans="1:17" x14ac:dyDescent="0.25">
      <c r="A43" s="198" t="s">
        <v>23</v>
      </c>
      <c r="B43" s="199"/>
      <c r="C43" s="87">
        <v>5292</v>
      </c>
      <c r="D43" s="87">
        <v>1248</v>
      </c>
      <c r="E43" s="88">
        <v>42</v>
      </c>
      <c r="F43" s="87">
        <v>4613</v>
      </c>
      <c r="G43" s="87">
        <v>2237</v>
      </c>
      <c r="H43" s="87">
        <v>715</v>
      </c>
      <c r="I43" s="91">
        <v>0</v>
      </c>
      <c r="J43" s="87">
        <v>1150</v>
      </c>
      <c r="K43" s="88">
        <v>0</v>
      </c>
      <c r="L43" s="88">
        <v>0</v>
      </c>
      <c r="M43" s="88"/>
      <c r="N43" s="42">
        <f>SUM(C43:L43)</f>
        <v>15297</v>
      </c>
      <c r="O43" s="2"/>
      <c r="P43" s="2"/>
      <c r="Q43" s="139">
        <v>14802</v>
      </c>
    </row>
    <row r="44" spans="1:17" ht="15.75" thickBot="1" x14ac:dyDescent="0.3">
      <c r="A44" s="236" t="s">
        <v>24</v>
      </c>
      <c r="B44" s="237"/>
      <c r="C44" s="90">
        <v>42449</v>
      </c>
      <c r="D44" s="73">
        <v>10014</v>
      </c>
      <c r="E44" s="74">
        <v>178</v>
      </c>
      <c r="F44" s="73">
        <v>14645</v>
      </c>
      <c r="G44" s="73">
        <v>12530</v>
      </c>
      <c r="H44" s="73">
        <v>1700</v>
      </c>
      <c r="I44" s="75">
        <v>0</v>
      </c>
      <c r="J44" s="73">
        <v>4980</v>
      </c>
      <c r="K44" s="74">
        <v>0</v>
      </c>
      <c r="L44" s="74">
        <v>0</v>
      </c>
      <c r="M44" s="74"/>
      <c r="N44" s="79">
        <f>SUM(C44:L44)</f>
        <v>86496</v>
      </c>
      <c r="O44" s="20"/>
      <c r="P44" s="20"/>
      <c r="Q44" s="139">
        <v>80717</v>
      </c>
    </row>
    <row r="45" spans="1:17" ht="16.5" thickTop="1" thickBot="1" x14ac:dyDescent="0.3">
      <c r="A45" s="238" t="s">
        <v>25</v>
      </c>
      <c r="B45" s="239"/>
      <c r="C45" s="92">
        <f t="shared" ref="C45:L45" si="7">SUM(C41:C44)</f>
        <v>58577</v>
      </c>
      <c r="D45" s="93">
        <f t="shared" si="7"/>
        <v>13818</v>
      </c>
      <c r="E45" s="94">
        <f t="shared" si="7"/>
        <v>287</v>
      </c>
      <c r="F45" s="93">
        <f t="shared" si="7"/>
        <v>22448</v>
      </c>
      <c r="G45" s="92">
        <f t="shared" si="7"/>
        <v>16847</v>
      </c>
      <c r="H45" s="93">
        <f t="shared" si="7"/>
        <v>3515</v>
      </c>
      <c r="I45" s="95">
        <f t="shared" si="7"/>
        <v>0</v>
      </c>
      <c r="J45" s="96">
        <f t="shared" si="7"/>
        <v>8780</v>
      </c>
      <c r="K45" s="94">
        <f t="shared" si="7"/>
        <v>0</v>
      </c>
      <c r="L45" s="97">
        <f t="shared" si="7"/>
        <v>0</v>
      </c>
      <c r="M45" s="97"/>
      <c r="N45" s="98"/>
      <c r="O45" s="99">
        <f>SUM(C45:N45)</f>
        <v>124272</v>
      </c>
      <c r="P45" s="134"/>
      <c r="Q45" s="140">
        <v>122885</v>
      </c>
    </row>
    <row r="46" spans="1:17" x14ac:dyDescent="0.25">
      <c r="A46" s="194" t="s">
        <v>26</v>
      </c>
      <c r="B46" s="195"/>
      <c r="C46" s="101">
        <v>2268</v>
      </c>
      <c r="D46" s="102">
        <v>535</v>
      </c>
      <c r="E46" s="102">
        <v>0</v>
      </c>
      <c r="F46" s="101">
        <v>70</v>
      </c>
      <c r="G46" s="101">
        <v>135</v>
      </c>
      <c r="H46" s="102">
        <v>81</v>
      </c>
      <c r="I46" s="103">
        <v>0</v>
      </c>
      <c r="J46" s="104">
        <v>0</v>
      </c>
      <c r="K46" s="102">
        <v>0</v>
      </c>
      <c r="L46" s="102">
        <v>0</v>
      </c>
      <c r="M46" s="102"/>
      <c r="N46" s="42">
        <f>SUM(C46:L46)</f>
        <v>3089</v>
      </c>
      <c r="Q46" s="139">
        <v>3040</v>
      </c>
    </row>
    <row r="47" spans="1:17" ht="15.75" thickBot="1" x14ac:dyDescent="0.3">
      <c r="A47" s="243" t="s">
        <v>27</v>
      </c>
      <c r="B47" s="244"/>
      <c r="C47" s="12">
        <v>7654</v>
      </c>
      <c r="D47" s="12">
        <v>1806</v>
      </c>
      <c r="E47" s="13">
        <v>84</v>
      </c>
      <c r="F47" s="12">
        <v>4205</v>
      </c>
      <c r="G47" s="12">
        <v>2735</v>
      </c>
      <c r="H47" s="13">
        <v>80</v>
      </c>
      <c r="I47" s="14">
        <v>0</v>
      </c>
      <c r="J47" s="14">
        <v>1300</v>
      </c>
      <c r="K47" s="13">
        <v>0</v>
      </c>
      <c r="L47" s="13">
        <v>0</v>
      </c>
      <c r="M47" s="13"/>
      <c r="N47" s="82">
        <f>SUM(C47:L47)</f>
        <v>17864</v>
      </c>
      <c r="O47" s="2"/>
      <c r="P47" s="2"/>
      <c r="Q47" s="139">
        <v>13752</v>
      </c>
    </row>
    <row r="48" spans="1:17" ht="16.5" thickTop="1" thickBot="1" x14ac:dyDescent="0.3">
      <c r="A48" s="245" t="s">
        <v>28</v>
      </c>
      <c r="B48" s="246"/>
      <c r="C48" s="92">
        <f t="shared" ref="C48:L48" si="8">SUM(C46:C47)</f>
        <v>9922</v>
      </c>
      <c r="D48" s="93">
        <f t="shared" si="8"/>
        <v>2341</v>
      </c>
      <c r="E48" s="94">
        <f t="shared" si="8"/>
        <v>84</v>
      </c>
      <c r="F48" s="93">
        <f t="shared" si="8"/>
        <v>4275</v>
      </c>
      <c r="G48" s="92">
        <f t="shared" si="8"/>
        <v>2870</v>
      </c>
      <c r="H48" s="93">
        <f t="shared" si="8"/>
        <v>161</v>
      </c>
      <c r="I48" s="95">
        <f t="shared" si="8"/>
        <v>0</v>
      </c>
      <c r="J48" s="96">
        <f t="shared" si="8"/>
        <v>1300</v>
      </c>
      <c r="K48" s="100">
        <f t="shared" si="8"/>
        <v>0</v>
      </c>
      <c r="L48" s="97">
        <f t="shared" si="8"/>
        <v>0</v>
      </c>
      <c r="M48" s="97"/>
      <c r="N48" s="98"/>
      <c r="O48" s="99">
        <f>SUM(C48:N48)</f>
        <v>20953</v>
      </c>
      <c r="P48" s="134"/>
      <c r="Q48" s="140">
        <v>16792</v>
      </c>
    </row>
    <row r="49" spans="1:17" x14ac:dyDescent="0.25">
      <c r="A49" s="247" t="s">
        <v>29</v>
      </c>
      <c r="B49" s="248"/>
      <c r="C49" s="105">
        <v>5935</v>
      </c>
      <c r="D49" s="105">
        <v>1400</v>
      </c>
      <c r="E49" s="106">
        <v>0</v>
      </c>
      <c r="F49" s="105">
        <v>1346</v>
      </c>
      <c r="G49" s="105">
        <v>3890</v>
      </c>
      <c r="H49" s="106">
        <v>1000</v>
      </c>
      <c r="I49" s="106">
        <v>0</v>
      </c>
      <c r="J49" s="107">
        <v>0</v>
      </c>
      <c r="K49" s="106">
        <v>0</v>
      </c>
      <c r="L49" s="106">
        <v>0</v>
      </c>
      <c r="M49" s="106"/>
      <c r="N49" s="42">
        <f t="shared" ref="N49:N54" si="9">SUM(C49:L49)</f>
        <v>13571</v>
      </c>
      <c r="Q49" s="139">
        <v>13380</v>
      </c>
    </row>
    <row r="50" spans="1:17" x14ac:dyDescent="0.25">
      <c r="A50" s="198" t="s">
        <v>30</v>
      </c>
      <c r="B50" s="199"/>
      <c r="C50" s="87">
        <v>7938</v>
      </c>
      <c r="D50" s="87">
        <v>1873</v>
      </c>
      <c r="E50" s="88">
        <v>32</v>
      </c>
      <c r="F50" s="87">
        <v>1988</v>
      </c>
      <c r="G50" s="87">
        <v>3816</v>
      </c>
      <c r="H50" s="88">
        <v>0</v>
      </c>
      <c r="I50" s="88">
        <v>0</v>
      </c>
      <c r="J50" s="89">
        <v>100</v>
      </c>
      <c r="K50" s="88">
        <v>0</v>
      </c>
      <c r="L50" s="88">
        <v>0</v>
      </c>
      <c r="M50" s="88"/>
      <c r="N50" s="42">
        <f t="shared" si="9"/>
        <v>15747</v>
      </c>
      <c r="O50" s="2"/>
      <c r="P50" s="2"/>
      <c r="Q50" s="139">
        <v>18844</v>
      </c>
    </row>
    <row r="51" spans="1:17" x14ac:dyDescent="0.25">
      <c r="A51" s="249" t="s">
        <v>59</v>
      </c>
      <c r="B51" s="250"/>
      <c r="C51" s="101">
        <v>3398</v>
      </c>
      <c r="D51" s="101">
        <v>801</v>
      </c>
      <c r="E51" s="102">
        <v>0</v>
      </c>
      <c r="F51" s="101">
        <v>0</v>
      </c>
      <c r="G51" s="101">
        <v>0</v>
      </c>
      <c r="H51" s="102">
        <v>0</v>
      </c>
      <c r="I51" s="102">
        <v>0</v>
      </c>
      <c r="J51" s="104">
        <v>0</v>
      </c>
      <c r="K51" s="102">
        <v>0</v>
      </c>
      <c r="L51" s="102">
        <v>0</v>
      </c>
      <c r="M51" s="102"/>
      <c r="N51" s="42">
        <f t="shared" si="9"/>
        <v>4199</v>
      </c>
      <c r="O51" s="2"/>
      <c r="P51" s="2"/>
      <c r="Q51" s="139">
        <v>900</v>
      </c>
    </row>
    <row r="52" spans="1:17" x14ac:dyDescent="0.25">
      <c r="A52" s="198" t="s">
        <v>31</v>
      </c>
      <c r="B52" s="199"/>
      <c r="C52" s="87">
        <v>60115</v>
      </c>
      <c r="D52" s="87">
        <v>14181</v>
      </c>
      <c r="E52" s="88">
        <v>550</v>
      </c>
      <c r="F52" s="87">
        <v>44701</v>
      </c>
      <c r="G52" s="87">
        <v>32418</v>
      </c>
      <c r="H52" s="88">
        <v>0</v>
      </c>
      <c r="I52" s="88">
        <v>0</v>
      </c>
      <c r="J52" s="89">
        <v>64326</v>
      </c>
      <c r="K52" s="91">
        <v>0</v>
      </c>
      <c r="L52" s="88">
        <v>0</v>
      </c>
      <c r="M52" s="88"/>
      <c r="N52" s="42">
        <f t="shared" si="9"/>
        <v>216291</v>
      </c>
      <c r="O52" s="2"/>
      <c r="P52" s="2"/>
      <c r="Q52" s="139">
        <v>205948</v>
      </c>
    </row>
    <row r="53" spans="1:17" x14ac:dyDescent="0.25">
      <c r="A53" s="249" t="s">
        <v>32</v>
      </c>
      <c r="B53" s="250"/>
      <c r="C53" s="88">
        <v>100</v>
      </c>
      <c r="D53" s="88">
        <v>24</v>
      </c>
      <c r="E53" s="87">
        <v>200</v>
      </c>
      <c r="F53" s="87">
        <v>31862</v>
      </c>
      <c r="G53" s="87">
        <v>9800</v>
      </c>
      <c r="H53" s="88">
        <v>0</v>
      </c>
      <c r="I53" s="91">
        <v>0</v>
      </c>
      <c r="J53" s="91">
        <v>0</v>
      </c>
      <c r="K53" s="88">
        <v>0</v>
      </c>
      <c r="L53" s="88">
        <v>0</v>
      </c>
      <c r="M53" s="88"/>
      <c r="N53" s="42">
        <f t="shared" si="9"/>
        <v>41986</v>
      </c>
      <c r="O53" s="2"/>
      <c r="P53" s="2"/>
      <c r="Q53" s="139">
        <v>42170</v>
      </c>
    </row>
    <row r="54" spans="1:17" ht="15.75" thickBot="1" x14ac:dyDescent="0.3">
      <c r="A54" s="236" t="s">
        <v>79</v>
      </c>
      <c r="B54" s="237"/>
      <c r="C54" s="73">
        <v>17779</v>
      </c>
      <c r="D54" s="73">
        <v>4194</v>
      </c>
      <c r="E54" s="73">
        <v>0</v>
      </c>
      <c r="F54" s="73">
        <v>1015</v>
      </c>
      <c r="G54" s="73">
        <v>680</v>
      </c>
      <c r="H54" s="74">
        <v>0</v>
      </c>
      <c r="I54" s="74">
        <v>0</v>
      </c>
      <c r="J54" s="108">
        <v>1500</v>
      </c>
      <c r="K54" s="74">
        <v>0</v>
      </c>
      <c r="L54" s="74">
        <v>0</v>
      </c>
      <c r="M54" s="74"/>
      <c r="N54" s="79">
        <f t="shared" si="9"/>
        <v>25168</v>
      </c>
      <c r="O54" s="2"/>
      <c r="P54" s="2"/>
      <c r="Q54" s="139">
        <v>27249</v>
      </c>
    </row>
    <row r="55" spans="1:17" ht="16.5" thickTop="1" thickBot="1" x14ac:dyDescent="0.3">
      <c r="A55" s="238" t="s">
        <v>33</v>
      </c>
      <c r="B55" s="239"/>
      <c r="C55" s="65">
        <f t="shared" ref="C55:L55" si="10">SUM(C49:C54)</f>
        <v>95265</v>
      </c>
      <c r="D55" s="66">
        <f t="shared" si="10"/>
        <v>22473</v>
      </c>
      <c r="E55" s="65">
        <f t="shared" si="10"/>
        <v>782</v>
      </c>
      <c r="F55" s="66">
        <f t="shared" si="10"/>
        <v>80912</v>
      </c>
      <c r="G55" s="65">
        <f t="shared" si="10"/>
        <v>50604</v>
      </c>
      <c r="H55" s="66">
        <f t="shared" si="10"/>
        <v>1000</v>
      </c>
      <c r="I55" s="68">
        <f t="shared" si="10"/>
        <v>0</v>
      </c>
      <c r="J55" s="64">
        <f t="shared" si="10"/>
        <v>65926</v>
      </c>
      <c r="K55" s="68">
        <f t="shared" si="10"/>
        <v>0</v>
      </c>
      <c r="L55" s="69">
        <f t="shared" si="10"/>
        <v>0</v>
      </c>
      <c r="M55" s="69"/>
      <c r="N55" s="70"/>
      <c r="O55" s="56">
        <f>SUM(C55:N55)</f>
        <v>316962</v>
      </c>
      <c r="P55" s="134"/>
      <c r="Q55" s="140">
        <v>308491</v>
      </c>
    </row>
    <row r="56" spans="1:17" ht="15.75" thickBot="1" x14ac:dyDescent="0.3">
      <c r="A56" s="251" t="s">
        <v>34</v>
      </c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Q56" s="136"/>
    </row>
    <row r="57" spans="1:17" x14ac:dyDescent="0.25">
      <c r="A57" s="253" t="s">
        <v>61</v>
      </c>
      <c r="B57" s="254"/>
      <c r="C57" s="24">
        <v>166758</v>
      </c>
      <c r="D57" s="24">
        <v>39338</v>
      </c>
      <c r="E57" s="23">
        <v>387</v>
      </c>
      <c r="F57" s="24">
        <v>26929</v>
      </c>
      <c r="G57" s="24">
        <v>43011</v>
      </c>
      <c r="H57" s="23">
        <v>213</v>
      </c>
      <c r="I57" s="25">
        <v>0</v>
      </c>
      <c r="J57" s="22">
        <v>32604</v>
      </c>
      <c r="K57" s="23">
        <v>0</v>
      </c>
      <c r="L57" s="23">
        <v>0</v>
      </c>
      <c r="M57" s="23"/>
      <c r="N57" s="42">
        <f t="shared" ref="N57:N85" si="11">SUM(C57:L57)</f>
        <v>309240</v>
      </c>
      <c r="O57" s="2"/>
      <c r="P57" s="2"/>
      <c r="Q57" s="139">
        <v>291416</v>
      </c>
    </row>
    <row r="58" spans="1:17" ht="15.75" thickBot="1" x14ac:dyDescent="0.3">
      <c r="A58" s="241" t="s">
        <v>35</v>
      </c>
      <c r="B58" s="242"/>
      <c r="C58" s="12">
        <v>19724</v>
      </c>
      <c r="D58" s="12">
        <v>4653</v>
      </c>
      <c r="E58" s="13">
        <v>0</v>
      </c>
      <c r="F58" s="13">
        <v>0</v>
      </c>
      <c r="G58" s="13">
        <v>719</v>
      </c>
      <c r="H58" s="13">
        <v>0</v>
      </c>
      <c r="I58" s="14">
        <v>0</v>
      </c>
      <c r="J58" s="14">
        <v>400</v>
      </c>
      <c r="K58" s="13">
        <v>0</v>
      </c>
      <c r="L58" s="13">
        <v>0</v>
      </c>
      <c r="M58" s="13"/>
      <c r="N58" s="45">
        <f t="shared" si="11"/>
        <v>25496</v>
      </c>
      <c r="O58" s="2"/>
      <c r="P58" s="2"/>
      <c r="Q58" s="139">
        <v>19748</v>
      </c>
    </row>
    <row r="59" spans="1:17" ht="16.5" thickTop="1" thickBot="1" x14ac:dyDescent="0.3">
      <c r="A59" s="257" t="s">
        <v>2</v>
      </c>
      <c r="B59" s="258"/>
      <c r="C59" s="113">
        <f t="shared" ref="C59:M59" si="12">SUM(C57:C58)</f>
        <v>186482</v>
      </c>
      <c r="D59" s="113">
        <f t="shared" si="12"/>
        <v>43991</v>
      </c>
      <c r="E59" s="113">
        <f t="shared" si="12"/>
        <v>387</v>
      </c>
      <c r="F59" s="113">
        <f t="shared" si="12"/>
        <v>26929</v>
      </c>
      <c r="G59" s="113">
        <f t="shared" si="12"/>
        <v>43730</v>
      </c>
      <c r="H59" s="113">
        <f t="shared" si="12"/>
        <v>213</v>
      </c>
      <c r="I59" s="113">
        <f t="shared" si="12"/>
        <v>0</v>
      </c>
      <c r="J59" s="113">
        <f t="shared" si="12"/>
        <v>33004</v>
      </c>
      <c r="K59" s="113">
        <f t="shared" si="12"/>
        <v>0</v>
      </c>
      <c r="L59" s="113">
        <f t="shared" si="12"/>
        <v>0</v>
      </c>
      <c r="M59" s="113">
        <f t="shared" si="12"/>
        <v>0</v>
      </c>
      <c r="N59" s="111">
        <f t="shared" si="11"/>
        <v>334736</v>
      </c>
      <c r="O59" s="2"/>
      <c r="P59" s="2"/>
      <c r="Q59" s="142">
        <v>311164</v>
      </c>
    </row>
    <row r="60" spans="1:17" ht="15.75" thickTop="1" x14ac:dyDescent="0.25">
      <c r="A60" s="259" t="s">
        <v>62</v>
      </c>
      <c r="B60" s="260"/>
      <c r="C60" s="24">
        <v>123657</v>
      </c>
      <c r="D60" s="24">
        <v>29171</v>
      </c>
      <c r="E60" s="23">
        <v>510</v>
      </c>
      <c r="F60" s="24">
        <v>16855</v>
      </c>
      <c r="G60" s="24">
        <v>29632</v>
      </c>
      <c r="H60" s="23">
        <v>250</v>
      </c>
      <c r="I60" s="25">
        <v>0</v>
      </c>
      <c r="J60" s="22">
        <v>1500</v>
      </c>
      <c r="K60" s="23">
        <v>0</v>
      </c>
      <c r="L60" s="23">
        <v>0</v>
      </c>
      <c r="M60" s="23"/>
      <c r="N60" s="42">
        <f t="shared" si="11"/>
        <v>201575</v>
      </c>
      <c r="O60" s="114"/>
      <c r="P60" s="114"/>
      <c r="Q60" s="139">
        <v>200058</v>
      </c>
    </row>
    <row r="61" spans="1:17" ht="15.75" thickBot="1" x14ac:dyDescent="0.3">
      <c r="A61" s="241" t="s">
        <v>35</v>
      </c>
      <c r="B61" s="242"/>
      <c r="C61" s="12">
        <v>19470</v>
      </c>
      <c r="D61" s="12">
        <v>4593</v>
      </c>
      <c r="E61" s="13">
        <v>0</v>
      </c>
      <c r="F61" s="13">
        <v>0</v>
      </c>
      <c r="G61" s="13">
        <v>523</v>
      </c>
      <c r="H61" s="13">
        <v>0</v>
      </c>
      <c r="I61" s="14">
        <v>0</v>
      </c>
      <c r="J61" s="14">
        <v>350</v>
      </c>
      <c r="K61" s="13">
        <v>0</v>
      </c>
      <c r="L61" s="13">
        <v>0</v>
      </c>
      <c r="M61" s="13"/>
      <c r="N61" s="45">
        <f t="shared" si="11"/>
        <v>24936</v>
      </c>
      <c r="O61" s="20"/>
      <c r="P61" s="20"/>
      <c r="Q61" s="139">
        <v>13663</v>
      </c>
    </row>
    <row r="62" spans="1:17" ht="16.5" thickTop="1" thickBot="1" x14ac:dyDescent="0.3">
      <c r="A62" s="257" t="s">
        <v>2</v>
      </c>
      <c r="B62" s="258"/>
      <c r="C62" s="113">
        <f t="shared" ref="C62:M62" si="13">SUM(C60:C61)</f>
        <v>143127</v>
      </c>
      <c r="D62" s="113">
        <f t="shared" si="13"/>
        <v>33764</v>
      </c>
      <c r="E62" s="113">
        <f t="shared" si="13"/>
        <v>510</v>
      </c>
      <c r="F62" s="113">
        <f t="shared" si="13"/>
        <v>16855</v>
      </c>
      <c r="G62" s="113">
        <f t="shared" si="13"/>
        <v>30155</v>
      </c>
      <c r="H62" s="113">
        <f t="shared" si="13"/>
        <v>250</v>
      </c>
      <c r="I62" s="113">
        <f t="shared" si="13"/>
        <v>0</v>
      </c>
      <c r="J62" s="113">
        <f t="shared" si="13"/>
        <v>1850</v>
      </c>
      <c r="K62" s="113">
        <f t="shared" si="13"/>
        <v>0</v>
      </c>
      <c r="L62" s="113">
        <f t="shared" si="13"/>
        <v>0</v>
      </c>
      <c r="M62" s="113">
        <f t="shared" si="13"/>
        <v>0</v>
      </c>
      <c r="N62" s="111">
        <f t="shared" si="11"/>
        <v>226511</v>
      </c>
      <c r="O62" s="20"/>
      <c r="P62" s="20"/>
      <c r="Q62" s="142">
        <v>213721</v>
      </c>
    </row>
    <row r="63" spans="1:17" ht="15.75" thickTop="1" x14ac:dyDescent="0.25">
      <c r="A63" s="259" t="s">
        <v>36</v>
      </c>
      <c r="B63" s="260"/>
      <c r="C63" s="24">
        <v>192024</v>
      </c>
      <c r="D63" s="24">
        <v>45298</v>
      </c>
      <c r="E63" s="24">
        <v>850</v>
      </c>
      <c r="F63" s="24">
        <v>366388</v>
      </c>
      <c r="G63" s="24">
        <v>98675</v>
      </c>
      <c r="H63" s="23">
        <v>710</v>
      </c>
      <c r="I63" s="25">
        <v>0</v>
      </c>
      <c r="J63" s="22">
        <v>42229</v>
      </c>
      <c r="K63" s="23">
        <v>0</v>
      </c>
      <c r="L63" s="23">
        <v>0</v>
      </c>
      <c r="M63" s="23"/>
      <c r="N63" s="42">
        <f t="shared" si="11"/>
        <v>746174</v>
      </c>
      <c r="O63" s="114"/>
      <c r="P63" s="114"/>
      <c r="Q63" s="139">
        <v>617465</v>
      </c>
    </row>
    <row r="64" spans="1:17" x14ac:dyDescent="0.25">
      <c r="A64" s="261" t="s">
        <v>37</v>
      </c>
      <c r="B64" s="262"/>
      <c r="C64" s="16">
        <v>346707</v>
      </c>
      <c r="D64" s="16">
        <v>81788</v>
      </c>
      <c r="E64" s="17">
        <v>0</v>
      </c>
      <c r="F64" s="17">
        <v>3133</v>
      </c>
      <c r="G64" s="17">
        <v>0</v>
      </c>
      <c r="H64" s="17">
        <v>0</v>
      </c>
      <c r="I64" s="18">
        <v>0</v>
      </c>
      <c r="J64" s="18">
        <v>0</v>
      </c>
      <c r="K64" s="17">
        <v>0</v>
      </c>
      <c r="L64" s="17">
        <v>0</v>
      </c>
      <c r="M64" s="17"/>
      <c r="N64" s="42">
        <f t="shared" si="11"/>
        <v>431628</v>
      </c>
      <c r="O64" s="2"/>
      <c r="P64" s="2"/>
      <c r="Q64" s="139">
        <v>425803</v>
      </c>
    </row>
    <row r="65" spans="1:17" ht="15.75" thickBot="1" x14ac:dyDescent="0.3">
      <c r="A65" s="263" t="s">
        <v>38</v>
      </c>
      <c r="B65" s="264"/>
      <c r="C65" s="148">
        <v>0</v>
      </c>
      <c r="D65" s="148">
        <v>0</v>
      </c>
      <c r="E65" s="148">
        <v>0</v>
      </c>
      <c r="F65" s="148">
        <v>0</v>
      </c>
      <c r="G65" s="149">
        <v>3735</v>
      </c>
      <c r="H65" s="148">
        <v>0</v>
      </c>
      <c r="I65" s="148">
        <v>0</v>
      </c>
      <c r="J65" s="18">
        <v>6000</v>
      </c>
      <c r="K65" s="17">
        <v>0</v>
      </c>
      <c r="L65" s="17">
        <v>0</v>
      </c>
      <c r="M65" s="17"/>
      <c r="N65" s="133">
        <f t="shared" si="11"/>
        <v>9735</v>
      </c>
      <c r="O65" s="2"/>
      <c r="P65" s="2"/>
      <c r="Q65" s="139">
        <v>11342</v>
      </c>
    </row>
    <row r="66" spans="1:17" ht="16.5" thickTop="1" thickBot="1" x14ac:dyDescent="0.3">
      <c r="A66" s="257" t="s">
        <v>2</v>
      </c>
      <c r="B66" s="258"/>
      <c r="C66" s="109">
        <f t="shared" ref="C66:M66" si="14">SUM(C63:C65)</f>
        <v>538731</v>
      </c>
      <c r="D66" s="109">
        <f t="shared" si="14"/>
        <v>127086</v>
      </c>
      <c r="E66" s="109">
        <f t="shared" si="14"/>
        <v>850</v>
      </c>
      <c r="F66" s="109">
        <f t="shared" si="14"/>
        <v>369521</v>
      </c>
      <c r="G66" s="109">
        <f t="shared" si="14"/>
        <v>102410</v>
      </c>
      <c r="H66" s="109">
        <f t="shared" si="14"/>
        <v>710</v>
      </c>
      <c r="I66" s="109">
        <f t="shared" si="14"/>
        <v>0</v>
      </c>
      <c r="J66" s="109">
        <f t="shared" si="14"/>
        <v>48229</v>
      </c>
      <c r="K66" s="109">
        <f t="shared" si="14"/>
        <v>0</v>
      </c>
      <c r="L66" s="109">
        <f t="shared" si="14"/>
        <v>0</v>
      </c>
      <c r="M66" s="109">
        <f t="shared" si="14"/>
        <v>0</v>
      </c>
      <c r="N66" s="111">
        <f t="shared" si="11"/>
        <v>1187537</v>
      </c>
      <c r="O66" s="2"/>
      <c r="P66" s="2"/>
      <c r="Q66" s="142">
        <v>1054610</v>
      </c>
    </row>
    <row r="67" spans="1:17" ht="15.75" thickTop="1" x14ac:dyDescent="0.25">
      <c r="A67" s="259" t="s">
        <v>39</v>
      </c>
      <c r="B67" s="260"/>
      <c r="C67" s="16">
        <v>69080</v>
      </c>
      <c r="D67" s="16">
        <v>16296</v>
      </c>
      <c r="E67" s="17">
        <v>390</v>
      </c>
      <c r="F67" s="16">
        <v>18072</v>
      </c>
      <c r="G67" s="16">
        <v>28778</v>
      </c>
      <c r="H67" s="17">
        <v>92</v>
      </c>
      <c r="I67" s="18">
        <v>0</v>
      </c>
      <c r="J67" s="28">
        <v>16218</v>
      </c>
      <c r="K67" s="17">
        <v>0</v>
      </c>
      <c r="L67" s="17">
        <v>0</v>
      </c>
      <c r="M67" s="17"/>
      <c r="N67" s="42">
        <f t="shared" si="11"/>
        <v>148926</v>
      </c>
      <c r="O67" s="114"/>
      <c r="P67" s="114"/>
      <c r="Q67" s="139">
        <v>247337</v>
      </c>
    </row>
    <row r="68" spans="1:17" x14ac:dyDescent="0.25">
      <c r="A68" s="255" t="s">
        <v>40</v>
      </c>
      <c r="B68" s="256"/>
      <c r="C68" s="16">
        <v>5620</v>
      </c>
      <c r="D68" s="17">
        <v>1326</v>
      </c>
      <c r="E68" s="17">
        <v>0</v>
      </c>
      <c r="F68" s="17">
        <v>0</v>
      </c>
      <c r="G68" s="17">
        <v>0</v>
      </c>
      <c r="H68" s="17">
        <v>0</v>
      </c>
      <c r="I68" s="18">
        <v>0</v>
      </c>
      <c r="J68" s="18">
        <v>0</v>
      </c>
      <c r="K68" s="17">
        <v>0</v>
      </c>
      <c r="L68" s="17">
        <v>0</v>
      </c>
      <c r="M68" s="17"/>
      <c r="N68" s="42">
        <f t="shared" si="11"/>
        <v>6946</v>
      </c>
      <c r="O68" s="2"/>
      <c r="P68" s="2"/>
      <c r="Q68" s="139">
        <v>4151</v>
      </c>
    </row>
    <row r="69" spans="1:17" x14ac:dyDescent="0.25">
      <c r="A69" s="255" t="s">
        <v>41</v>
      </c>
      <c r="B69" s="256"/>
      <c r="C69" s="30">
        <v>71787</v>
      </c>
      <c r="D69" s="30">
        <v>16935</v>
      </c>
      <c r="E69" s="31">
        <v>0</v>
      </c>
      <c r="F69" s="30">
        <v>0</v>
      </c>
      <c r="G69" s="31">
        <v>0</v>
      </c>
      <c r="H69" s="31">
        <v>0</v>
      </c>
      <c r="I69" s="32">
        <v>0</v>
      </c>
      <c r="J69" s="32">
        <v>0</v>
      </c>
      <c r="K69" s="31">
        <v>0</v>
      </c>
      <c r="L69" s="31">
        <v>0</v>
      </c>
      <c r="M69" s="31"/>
      <c r="N69" s="42">
        <f t="shared" si="11"/>
        <v>88722</v>
      </c>
      <c r="O69" s="2"/>
      <c r="P69" s="2"/>
      <c r="Q69" s="139">
        <v>83101</v>
      </c>
    </row>
    <row r="70" spans="1:17" x14ac:dyDescent="0.25">
      <c r="A70" s="255" t="s">
        <v>74</v>
      </c>
      <c r="B70" s="256"/>
      <c r="C70" s="16">
        <v>3856</v>
      </c>
      <c r="D70" s="16">
        <v>910</v>
      </c>
      <c r="E70" s="17">
        <v>0</v>
      </c>
      <c r="F70" s="16">
        <v>0</v>
      </c>
      <c r="G70" s="17">
        <v>0</v>
      </c>
      <c r="H70" s="17">
        <v>0</v>
      </c>
      <c r="I70" s="18">
        <v>0</v>
      </c>
      <c r="J70" s="18">
        <v>0</v>
      </c>
      <c r="K70" s="17">
        <v>0</v>
      </c>
      <c r="L70" s="17">
        <v>0</v>
      </c>
      <c r="M70" s="17"/>
      <c r="N70" s="42">
        <f>SUM(C70:L70)</f>
        <v>4766</v>
      </c>
      <c r="O70" s="2"/>
      <c r="P70" s="2"/>
      <c r="Q70" s="139">
        <v>0</v>
      </c>
    </row>
    <row r="71" spans="1:17" x14ac:dyDescent="0.25">
      <c r="A71" s="255" t="s">
        <v>42</v>
      </c>
      <c r="B71" s="256"/>
      <c r="C71" s="16">
        <v>2417</v>
      </c>
      <c r="D71" s="16">
        <v>570</v>
      </c>
      <c r="E71" s="17">
        <v>0</v>
      </c>
      <c r="F71" s="17">
        <v>0</v>
      </c>
      <c r="G71" s="17">
        <v>0</v>
      </c>
      <c r="H71" s="17">
        <v>0</v>
      </c>
      <c r="I71" s="18">
        <v>0</v>
      </c>
      <c r="J71" s="18">
        <v>0</v>
      </c>
      <c r="K71" s="17">
        <v>0</v>
      </c>
      <c r="L71" s="17">
        <v>0</v>
      </c>
      <c r="M71" s="17"/>
      <c r="N71" s="42">
        <f t="shared" si="11"/>
        <v>2987</v>
      </c>
      <c r="O71" s="2"/>
      <c r="P71" s="2"/>
      <c r="Q71" s="139">
        <v>3128</v>
      </c>
    </row>
    <row r="72" spans="1:17" ht="15.75" thickBot="1" x14ac:dyDescent="0.3">
      <c r="A72" s="263" t="s">
        <v>38</v>
      </c>
      <c r="B72" s="264"/>
      <c r="C72" s="31">
        <v>0</v>
      </c>
      <c r="D72" s="31">
        <v>0</v>
      </c>
      <c r="E72" s="31">
        <v>0</v>
      </c>
      <c r="F72" s="31">
        <v>0</v>
      </c>
      <c r="G72" s="30">
        <v>1200</v>
      </c>
      <c r="H72" s="31">
        <v>0</v>
      </c>
      <c r="I72" s="32">
        <v>0</v>
      </c>
      <c r="J72" s="32">
        <v>565</v>
      </c>
      <c r="K72" s="31">
        <v>0</v>
      </c>
      <c r="L72" s="31">
        <v>0</v>
      </c>
      <c r="M72" s="31"/>
      <c r="N72" s="6">
        <f t="shared" si="11"/>
        <v>1765</v>
      </c>
      <c r="O72" s="20"/>
      <c r="P72" s="20"/>
      <c r="Q72" s="139">
        <v>1928</v>
      </c>
    </row>
    <row r="73" spans="1:17" ht="16.5" thickTop="1" thickBot="1" x14ac:dyDescent="0.3">
      <c r="A73" s="257" t="s">
        <v>2</v>
      </c>
      <c r="B73" s="258"/>
      <c r="C73" s="109">
        <f t="shared" ref="C73:M73" si="15">SUM(C67:C72)</f>
        <v>152760</v>
      </c>
      <c r="D73" s="109">
        <f t="shared" si="15"/>
        <v>36037</v>
      </c>
      <c r="E73" s="109">
        <f t="shared" si="15"/>
        <v>390</v>
      </c>
      <c r="F73" s="109">
        <f t="shared" si="15"/>
        <v>18072</v>
      </c>
      <c r="G73" s="109">
        <f t="shared" si="15"/>
        <v>29978</v>
      </c>
      <c r="H73" s="109">
        <f t="shared" si="15"/>
        <v>92</v>
      </c>
      <c r="I73" s="109">
        <f t="shared" si="15"/>
        <v>0</v>
      </c>
      <c r="J73" s="109">
        <f t="shared" si="15"/>
        <v>16783</v>
      </c>
      <c r="K73" s="109">
        <f t="shared" si="15"/>
        <v>0</v>
      </c>
      <c r="L73" s="109">
        <f t="shared" si="15"/>
        <v>0</v>
      </c>
      <c r="M73" s="109">
        <f t="shared" si="15"/>
        <v>0</v>
      </c>
      <c r="N73" s="111">
        <f t="shared" si="11"/>
        <v>254112</v>
      </c>
      <c r="O73" s="2"/>
      <c r="P73" s="2"/>
      <c r="Q73" s="142">
        <v>339645</v>
      </c>
    </row>
    <row r="74" spans="1:17" ht="15.75" thickTop="1" x14ac:dyDescent="0.25">
      <c r="A74" s="259" t="s">
        <v>43</v>
      </c>
      <c r="B74" s="260"/>
      <c r="C74" s="17">
        <v>0</v>
      </c>
      <c r="D74" s="17">
        <v>0</v>
      </c>
      <c r="E74" s="17">
        <v>50</v>
      </c>
      <c r="F74" s="16">
        <v>1503</v>
      </c>
      <c r="G74" s="16">
        <v>1490</v>
      </c>
      <c r="H74" s="17">
        <v>50</v>
      </c>
      <c r="I74" s="18">
        <v>0</v>
      </c>
      <c r="J74" s="28">
        <v>250</v>
      </c>
      <c r="K74" s="17">
        <v>0</v>
      </c>
      <c r="L74" s="17">
        <v>0</v>
      </c>
      <c r="M74" s="17"/>
      <c r="N74" s="42">
        <f t="shared" si="11"/>
        <v>3343</v>
      </c>
      <c r="O74" s="114"/>
      <c r="P74" s="114"/>
      <c r="Q74" s="139">
        <v>6493</v>
      </c>
    </row>
    <row r="75" spans="1:17" ht="15.75" thickBot="1" x14ac:dyDescent="0.3">
      <c r="A75" s="263" t="s">
        <v>44</v>
      </c>
      <c r="B75" s="264"/>
      <c r="C75" s="30">
        <v>13646</v>
      </c>
      <c r="D75" s="30">
        <v>3219</v>
      </c>
      <c r="E75" s="31">
        <v>0</v>
      </c>
      <c r="F75" s="30">
        <v>0</v>
      </c>
      <c r="G75" s="31">
        <v>0</v>
      </c>
      <c r="H75" s="31">
        <v>0</v>
      </c>
      <c r="I75" s="32">
        <v>0</v>
      </c>
      <c r="J75" s="32">
        <v>0</v>
      </c>
      <c r="K75" s="31">
        <v>0</v>
      </c>
      <c r="L75" s="31">
        <v>0</v>
      </c>
      <c r="M75" s="31"/>
      <c r="N75" s="42">
        <f t="shared" si="11"/>
        <v>16865</v>
      </c>
      <c r="O75" s="2"/>
      <c r="P75" s="2"/>
      <c r="Q75" s="139">
        <v>17648</v>
      </c>
    </row>
    <row r="76" spans="1:17" ht="16.5" thickTop="1" thickBot="1" x14ac:dyDescent="0.3">
      <c r="A76" s="257" t="s">
        <v>2</v>
      </c>
      <c r="B76" s="258"/>
      <c r="C76" s="110">
        <f t="shared" ref="C76:M76" si="16">SUM(C74:C75)</f>
        <v>13646</v>
      </c>
      <c r="D76" s="110">
        <f t="shared" si="16"/>
        <v>3219</v>
      </c>
      <c r="E76" s="110">
        <f t="shared" si="16"/>
        <v>50</v>
      </c>
      <c r="F76" s="110">
        <f t="shared" si="16"/>
        <v>1503</v>
      </c>
      <c r="G76" s="110">
        <f t="shared" si="16"/>
        <v>1490</v>
      </c>
      <c r="H76" s="110">
        <f t="shared" si="16"/>
        <v>50</v>
      </c>
      <c r="I76" s="110">
        <f t="shared" si="16"/>
        <v>0</v>
      </c>
      <c r="J76" s="110">
        <f t="shared" si="16"/>
        <v>250</v>
      </c>
      <c r="K76" s="110">
        <f t="shared" si="16"/>
        <v>0</v>
      </c>
      <c r="L76" s="110">
        <f t="shared" si="16"/>
        <v>0</v>
      </c>
      <c r="M76" s="110">
        <f t="shared" si="16"/>
        <v>0</v>
      </c>
      <c r="N76" s="111">
        <f t="shared" si="11"/>
        <v>20208</v>
      </c>
      <c r="O76" s="36"/>
      <c r="P76" s="36"/>
      <c r="Q76" s="142">
        <v>24141</v>
      </c>
    </row>
    <row r="77" spans="1:17" ht="15.75" thickTop="1" x14ac:dyDescent="0.25">
      <c r="A77" s="259" t="s">
        <v>63</v>
      </c>
      <c r="B77" s="260"/>
      <c r="C77" s="16">
        <v>72630</v>
      </c>
      <c r="D77" s="16">
        <v>17133</v>
      </c>
      <c r="E77" s="17">
        <v>430</v>
      </c>
      <c r="F77" s="16">
        <v>10083</v>
      </c>
      <c r="G77" s="16">
        <v>12605</v>
      </c>
      <c r="H77" s="17">
        <v>125</v>
      </c>
      <c r="I77" s="18">
        <v>0</v>
      </c>
      <c r="J77" s="28">
        <v>8150</v>
      </c>
      <c r="K77" s="17">
        <v>0</v>
      </c>
      <c r="L77" s="17">
        <v>0</v>
      </c>
      <c r="M77" s="17"/>
      <c r="N77" s="42">
        <f t="shared" si="11"/>
        <v>121156</v>
      </c>
      <c r="O77" s="112"/>
      <c r="P77" s="112"/>
      <c r="Q77" s="139">
        <v>119346</v>
      </c>
    </row>
    <row r="78" spans="1:17" x14ac:dyDescent="0.25">
      <c r="A78" s="255" t="s">
        <v>80</v>
      </c>
      <c r="B78" s="256"/>
      <c r="C78" s="16">
        <v>470</v>
      </c>
      <c r="D78" s="16">
        <v>111</v>
      </c>
      <c r="E78" s="17"/>
      <c r="F78" s="16"/>
      <c r="G78" s="16"/>
      <c r="H78" s="17"/>
      <c r="I78" s="18"/>
      <c r="J78" s="28"/>
      <c r="K78" s="17"/>
      <c r="L78" s="17"/>
      <c r="M78" s="17"/>
      <c r="N78" s="42">
        <f>SUM(C78:M78)</f>
        <v>581</v>
      </c>
      <c r="O78" s="112"/>
      <c r="P78" s="112"/>
      <c r="Q78" s="139"/>
    </row>
    <row r="79" spans="1:17" ht="15.75" thickBot="1" x14ac:dyDescent="0.3">
      <c r="A79" s="263" t="s">
        <v>64</v>
      </c>
      <c r="B79" s="264"/>
      <c r="C79" s="30">
        <v>51447</v>
      </c>
      <c r="D79" s="30">
        <v>12136</v>
      </c>
      <c r="E79" s="31">
        <v>0</v>
      </c>
      <c r="F79" s="31">
        <v>0</v>
      </c>
      <c r="G79" s="31">
        <v>0</v>
      </c>
      <c r="H79" s="31">
        <v>0</v>
      </c>
      <c r="I79" s="32">
        <v>0</v>
      </c>
      <c r="J79" s="32">
        <v>0</v>
      </c>
      <c r="K79" s="31">
        <v>0</v>
      </c>
      <c r="L79" s="31">
        <v>0</v>
      </c>
      <c r="M79" s="31"/>
      <c r="N79" s="42">
        <f t="shared" si="11"/>
        <v>63583</v>
      </c>
      <c r="O79" s="2"/>
      <c r="P79" s="2"/>
      <c r="Q79" s="139">
        <v>58915</v>
      </c>
    </row>
    <row r="80" spans="1:17" ht="16.5" thickTop="1" thickBot="1" x14ac:dyDescent="0.3">
      <c r="A80" s="257" t="s">
        <v>2</v>
      </c>
      <c r="B80" s="258"/>
      <c r="C80" s="109">
        <f t="shared" ref="C80:M80" si="17">SUM(C77:C79)</f>
        <v>124547</v>
      </c>
      <c r="D80" s="109">
        <f t="shared" si="17"/>
        <v>29380</v>
      </c>
      <c r="E80" s="109">
        <f t="shared" si="17"/>
        <v>430</v>
      </c>
      <c r="F80" s="109">
        <f t="shared" si="17"/>
        <v>10083</v>
      </c>
      <c r="G80" s="109">
        <f t="shared" si="17"/>
        <v>12605</v>
      </c>
      <c r="H80" s="109">
        <f t="shared" si="17"/>
        <v>125</v>
      </c>
      <c r="I80" s="109">
        <f t="shared" si="17"/>
        <v>0</v>
      </c>
      <c r="J80" s="109">
        <f t="shared" si="17"/>
        <v>8150</v>
      </c>
      <c r="K80" s="109">
        <f t="shared" si="17"/>
        <v>0</v>
      </c>
      <c r="L80" s="109">
        <f t="shared" si="17"/>
        <v>0</v>
      </c>
      <c r="M80" s="109">
        <f t="shared" si="17"/>
        <v>0</v>
      </c>
      <c r="N80" s="111">
        <f t="shared" si="11"/>
        <v>185320</v>
      </c>
      <c r="O80" s="2"/>
      <c r="P80" s="2"/>
      <c r="Q80" s="142">
        <v>178261</v>
      </c>
    </row>
    <row r="81" spans="1:17" ht="15.75" thickTop="1" x14ac:dyDescent="0.25">
      <c r="A81" s="259" t="s">
        <v>45</v>
      </c>
      <c r="B81" s="260"/>
      <c r="C81" s="30">
        <v>19971</v>
      </c>
      <c r="D81" s="30">
        <v>4711</v>
      </c>
      <c r="E81" s="31">
        <v>630</v>
      </c>
      <c r="F81" s="30">
        <v>24765</v>
      </c>
      <c r="G81" s="30">
        <v>7150</v>
      </c>
      <c r="H81" s="31">
        <v>0</v>
      </c>
      <c r="I81" s="32">
        <v>0</v>
      </c>
      <c r="J81" s="32">
        <v>0</v>
      </c>
      <c r="K81" s="31">
        <v>0</v>
      </c>
      <c r="L81" s="41">
        <v>0</v>
      </c>
      <c r="M81" s="41"/>
      <c r="N81" s="143">
        <f t="shared" si="11"/>
        <v>57227</v>
      </c>
      <c r="O81" s="114"/>
      <c r="P81" s="114"/>
      <c r="Q81" s="139">
        <v>55962</v>
      </c>
    </row>
    <row r="82" spans="1:17" x14ac:dyDescent="0.25">
      <c r="A82" s="255" t="s">
        <v>72</v>
      </c>
      <c r="B82" s="256"/>
      <c r="C82" s="30">
        <v>20920</v>
      </c>
      <c r="D82" s="30">
        <v>4935</v>
      </c>
      <c r="E82" s="31"/>
      <c r="F82" s="30"/>
      <c r="G82" s="30"/>
      <c r="H82" s="31"/>
      <c r="I82" s="32"/>
      <c r="J82" s="32"/>
      <c r="K82" s="31"/>
      <c r="L82" s="101"/>
      <c r="M82" s="101"/>
      <c r="N82" s="143">
        <f>SUM(C82:L82)</f>
        <v>25855</v>
      </c>
      <c r="O82" s="114"/>
      <c r="P82" s="114"/>
      <c r="Q82" s="139">
        <v>0</v>
      </c>
    </row>
    <row r="83" spans="1:17" x14ac:dyDescent="0.25">
      <c r="A83" s="255" t="s">
        <v>46</v>
      </c>
      <c r="B83" s="256"/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2">
        <v>0</v>
      </c>
      <c r="J83" s="32">
        <v>0</v>
      </c>
      <c r="K83" s="31">
        <v>0</v>
      </c>
      <c r="L83" s="87">
        <v>128000</v>
      </c>
      <c r="M83" s="87"/>
      <c r="N83" s="143">
        <f t="shared" si="11"/>
        <v>128000</v>
      </c>
      <c r="O83" s="2"/>
      <c r="P83" s="2"/>
      <c r="Q83" s="139">
        <v>123790</v>
      </c>
    </row>
    <row r="84" spans="1:17" x14ac:dyDescent="0.25">
      <c r="A84" s="255" t="s">
        <v>47</v>
      </c>
      <c r="B84" s="256"/>
      <c r="C84" s="30">
        <v>6514</v>
      </c>
      <c r="D84" s="30">
        <v>1537</v>
      </c>
      <c r="E84" s="31">
        <v>40</v>
      </c>
      <c r="F84" s="30">
        <v>6308</v>
      </c>
      <c r="G84" s="30">
        <v>20750</v>
      </c>
      <c r="H84" s="31">
        <v>0</v>
      </c>
      <c r="I84" s="32">
        <v>0</v>
      </c>
      <c r="J84" s="32">
        <v>0</v>
      </c>
      <c r="K84" s="31">
        <v>0</v>
      </c>
      <c r="L84" s="88">
        <v>0</v>
      </c>
      <c r="M84" s="88"/>
      <c r="N84" s="143">
        <f t="shared" si="11"/>
        <v>35149</v>
      </c>
      <c r="O84" s="2"/>
      <c r="P84" s="2"/>
      <c r="Q84" s="139">
        <v>35994</v>
      </c>
    </row>
    <row r="85" spans="1:17" ht="15.75" thickBot="1" x14ac:dyDescent="0.3">
      <c r="A85" s="267" t="s">
        <v>48</v>
      </c>
      <c r="B85" s="268"/>
      <c r="C85" s="118">
        <v>6514</v>
      </c>
      <c r="D85" s="118">
        <v>1537</v>
      </c>
      <c r="E85" s="116">
        <v>50</v>
      </c>
      <c r="F85" s="118">
        <v>1664</v>
      </c>
      <c r="G85" s="118">
        <v>13560</v>
      </c>
      <c r="H85" s="116">
        <v>0</v>
      </c>
      <c r="I85" s="117">
        <v>0</v>
      </c>
      <c r="J85" s="117">
        <v>0</v>
      </c>
      <c r="K85" s="116">
        <v>0</v>
      </c>
      <c r="L85" s="13">
        <v>0</v>
      </c>
      <c r="M85" s="13"/>
      <c r="N85" s="144">
        <f t="shared" si="11"/>
        <v>23325</v>
      </c>
      <c r="O85" s="2"/>
      <c r="P85" s="2"/>
      <c r="Q85" s="139">
        <v>23902</v>
      </c>
    </row>
    <row r="86" spans="1:17" ht="16.5" thickTop="1" thickBot="1" x14ac:dyDescent="0.3">
      <c r="A86" s="257" t="s">
        <v>2</v>
      </c>
      <c r="B86" s="258"/>
      <c r="C86" s="109">
        <f>SUM(C81:C85)</f>
        <v>53919</v>
      </c>
      <c r="D86" s="109">
        <f t="shared" ref="D86:M86" si="18">SUM(D81:D85)</f>
        <v>12720</v>
      </c>
      <c r="E86" s="109">
        <f t="shared" si="18"/>
        <v>720</v>
      </c>
      <c r="F86" s="109">
        <f t="shared" si="18"/>
        <v>32737</v>
      </c>
      <c r="G86" s="109">
        <f t="shared" si="18"/>
        <v>41460</v>
      </c>
      <c r="H86" s="109">
        <f t="shared" si="18"/>
        <v>0</v>
      </c>
      <c r="I86" s="109">
        <f t="shared" si="18"/>
        <v>0</v>
      </c>
      <c r="J86" s="109">
        <f t="shared" si="18"/>
        <v>0</v>
      </c>
      <c r="K86" s="109">
        <f t="shared" si="18"/>
        <v>0</v>
      </c>
      <c r="L86" s="109">
        <f t="shared" si="18"/>
        <v>128000</v>
      </c>
      <c r="M86" s="109">
        <f t="shared" si="18"/>
        <v>0</v>
      </c>
      <c r="N86" s="111">
        <f>SUM(C86:M86)</f>
        <v>269556</v>
      </c>
      <c r="O86" s="2"/>
      <c r="P86" s="2"/>
      <c r="Q86" s="139"/>
    </row>
    <row r="87" spans="1:17" ht="16.5" thickTop="1" thickBot="1" x14ac:dyDescent="0.3">
      <c r="A87" s="238" t="s">
        <v>49</v>
      </c>
      <c r="B87" s="239"/>
      <c r="C87" s="65">
        <f>SUM(C86,C80,C76,C73,C66,C62,C59)</f>
        <v>1213212</v>
      </c>
      <c r="D87" s="65">
        <f t="shared" ref="D87:M87" si="19">SUM(D86,D80,D76,D73,D66,D62,D59)</f>
        <v>286197</v>
      </c>
      <c r="E87" s="65">
        <f t="shared" si="19"/>
        <v>3337</v>
      </c>
      <c r="F87" s="65">
        <f t="shared" si="19"/>
        <v>475700</v>
      </c>
      <c r="G87" s="65">
        <f t="shared" si="19"/>
        <v>261828</v>
      </c>
      <c r="H87" s="65">
        <f t="shared" si="19"/>
        <v>1440</v>
      </c>
      <c r="I87" s="65">
        <f t="shared" si="19"/>
        <v>0</v>
      </c>
      <c r="J87" s="65">
        <f t="shared" si="19"/>
        <v>108266</v>
      </c>
      <c r="K87" s="65">
        <f t="shared" si="19"/>
        <v>0</v>
      </c>
      <c r="L87" s="65">
        <f t="shared" si="19"/>
        <v>128000</v>
      </c>
      <c r="M87" s="65">
        <f t="shared" si="19"/>
        <v>0</v>
      </c>
      <c r="N87" s="70"/>
      <c r="O87" s="56">
        <f>SUM(C87:N87)</f>
        <v>2477980</v>
      </c>
      <c r="P87" s="134"/>
      <c r="Q87" s="140">
        <v>2361190</v>
      </c>
    </row>
    <row r="88" spans="1:17" ht="15.75" thickBot="1" x14ac:dyDescent="0.3">
      <c r="A88" s="26" t="s">
        <v>50</v>
      </c>
      <c r="B88" s="21"/>
      <c r="C88" s="33"/>
      <c r="D88" s="151"/>
      <c r="E88" s="27"/>
      <c r="F88" s="35"/>
      <c r="G88" s="27"/>
      <c r="H88" s="27"/>
      <c r="I88" s="27"/>
      <c r="J88" s="27"/>
      <c r="K88" s="27"/>
      <c r="L88" s="27"/>
      <c r="M88" s="155"/>
      <c r="N88" s="39"/>
      <c r="Q88" s="136"/>
    </row>
    <row r="89" spans="1:17" x14ac:dyDescent="0.25">
      <c r="A89" s="150" t="s">
        <v>51</v>
      </c>
      <c r="B89" s="29"/>
      <c r="C89" s="30">
        <v>26334</v>
      </c>
      <c r="D89" s="30">
        <v>6212</v>
      </c>
      <c r="E89" s="31">
        <v>70</v>
      </c>
      <c r="F89" s="30">
        <v>9504</v>
      </c>
      <c r="G89" s="30">
        <v>4535</v>
      </c>
      <c r="H89" s="31">
        <v>0</v>
      </c>
      <c r="I89" s="32">
        <v>0</v>
      </c>
      <c r="J89" s="34">
        <v>0</v>
      </c>
      <c r="K89" s="31">
        <v>0</v>
      </c>
      <c r="L89" s="115">
        <v>0</v>
      </c>
      <c r="M89" s="115"/>
      <c r="N89" s="44">
        <f>SUM(C89:L89)</f>
        <v>46655</v>
      </c>
      <c r="O89" s="2"/>
      <c r="P89" s="2"/>
      <c r="Q89" s="139">
        <v>43858</v>
      </c>
    </row>
    <row r="90" spans="1:17" x14ac:dyDescent="0.25">
      <c r="A90" s="150" t="s">
        <v>52</v>
      </c>
      <c r="B90" s="29"/>
      <c r="C90" s="31">
        <v>0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2">
        <v>0</v>
      </c>
      <c r="J90" s="32">
        <v>0</v>
      </c>
      <c r="K90" s="30">
        <v>339900</v>
      </c>
      <c r="L90" s="87">
        <v>0</v>
      </c>
      <c r="M90" s="87"/>
      <c r="N90" s="42">
        <f>SUM(C90:L90)</f>
        <v>339900</v>
      </c>
      <c r="O90" s="2"/>
      <c r="P90" s="2"/>
      <c r="Q90" s="139">
        <v>379052</v>
      </c>
    </row>
    <row r="91" spans="1:17" x14ac:dyDescent="0.25">
      <c r="A91" s="150" t="s">
        <v>53</v>
      </c>
      <c r="B91" s="29"/>
      <c r="C91" s="30">
        <v>20805</v>
      </c>
      <c r="D91" s="30">
        <v>4908</v>
      </c>
      <c r="E91" s="31">
        <v>290</v>
      </c>
      <c r="F91" s="31">
        <v>1050</v>
      </c>
      <c r="G91" s="31">
        <v>380</v>
      </c>
      <c r="H91" s="31">
        <v>0</v>
      </c>
      <c r="I91" s="32">
        <v>0</v>
      </c>
      <c r="J91" s="34">
        <v>600</v>
      </c>
      <c r="K91" s="31">
        <v>0</v>
      </c>
      <c r="L91" s="88">
        <v>0</v>
      </c>
      <c r="M91" s="88"/>
      <c r="N91" s="42">
        <f>SUM(C91:L91)</f>
        <v>28033</v>
      </c>
      <c r="O91" s="20"/>
      <c r="P91" s="20"/>
      <c r="Q91" s="139">
        <v>26952</v>
      </c>
    </row>
    <row r="92" spans="1:17" x14ac:dyDescent="0.25">
      <c r="A92" s="150" t="s">
        <v>54</v>
      </c>
      <c r="B92" s="29"/>
      <c r="C92" s="30">
        <v>117922</v>
      </c>
      <c r="D92" s="30">
        <v>27818</v>
      </c>
      <c r="E92" s="31">
        <v>300</v>
      </c>
      <c r="F92" s="30">
        <v>3795</v>
      </c>
      <c r="G92" s="30">
        <v>2200</v>
      </c>
      <c r="H92" s="31">
        <v>30</v>
      </c>
      <c r="I92" s="32">
        <v>0</v>
      </c>
      <c r="J92" s="32">
        <v>0</v>
      </c>
      <c r="K92" s="30">
        <v>0</v>
      </c>
      <c r="L92" s="88">
        <v>0</v>
      </c>
      <c r="M92" s="88"/>
      <c r="N92" s="42">
        <f>SUM(C92:L92)</f>
        <v>152065</v>
      </c>
      <c r="O92" s="20"/>
      <c r="P92" s="20"/>
      <c r="Q92" s="139">
        <v>136480</v>
      </c>
    </row>
    <row r="93" spans="1:17" ht="15.75" thickBot="1" x14ac:dyDescent="0.3">
      <c r="A93" s="150" t="s">
        <v>55</v>
      </c>
      <c r="B93" s="119"/>
      <c r="C93" s="116">
        <v>0</v>
      </c>
      <c r="D93" s="116">
        <v>0</v>
      </c>
      <c r="E93" s="116">
        <v>0</v>
      </c>
      <c r="F93" s="118">
        <v>15400</v>
      </c>
      <c r="G93" s="116">
        <v>0</v>
      </c>
      <c r="H93" s="116">
        <v>0</v>
      </c>
      <c r="I93" s="117">
        <v>0</v>
      </c>
      <c r="J93" s="117">
        <v>0</v>
      </c>
      <c r="K93" s="118">
        <v>26000</v>
      </c>
      <c r="L93" s="73">
        <v>42000</v>
      </c>
      <c r="M93" s="73"/>
      <c r="N93" s="79">
        <f>SUM(C93:L93)</f>
        <v>83400</v>
      </c>
      <c r="O93" s="2"/>
      <c r="P93" s="2"/>
      <c r="Q93" s="139">
        <v>50939</v>
      </c>
    </row>
    <row r="94" spans="1:17" ht="16.5" thickTop="1" thickBot="1" x14ac:dyDescent="0.3">
      <c r="A94" s="270" t="s">
        <v>89</v>
      </c>
      <c r="B94" s="271"/>
      <c r="C94" s="65">
        <f t="shared" ref="C94:M94" si="20">SUM(C89:C93)</f>
        <v>165061</v>
      </c>
      <c r="D94" s="65">
        <f t="shared" si="20"/>
        <v>38938</v>
      </c>
      <c r="E94" s="65">
        <f t="shared" si="20"/>
        <v>660</v>
      </c>
      <c r="F94" s="65">
        <f t="shared" si="20"/>
        <v>29749</v>
      </c>
      <c r="G94" s="65">
        <f t="shared" si="20"/>
        <v>7115</v>
      </c>
      <c r="H94" s="65">
        <f t="shared" si="20"/>
        <v>30</v>
      </c>
      <c r="I94" s="65">
        <f t="shared" si="20"/>
        <v>0</v>
      </c>
      <c r="J94" s="65">
        <f t="shared" si="20"/>
        <v>600</v>
      </c>
      <c r="K94" s="65">
        <f t="shared" si="20"/>
        <v>365900</v>
      </c>
      <c r="L94" s="65">
        <f t="shared" si="20"/>
        <v>42000</v>
      </c>
      <c r="M94" s="65">
        <f t="shared" si="20"/>
        <v>0</v>
      </c>
      <c r="N94" s="64"/>
      <c r="O94" s="56">
        <f>SUM(C94:N94)</f>
        <v>650053</v>
      </c>
      <c r="P94" s="134"/>
      <c r="Q94" s="140">
        <v>637281</v>
      </c>
    </row>
    <row r="95" spans="1:17" x14ac:dyDescent="0.25">
      <c r="A95" s="46" t="s">
        <v>60</v>
      </c>
      <c r="B95" s="46"/>
      <c r="C95" s="46"/>
      <c r="D95" s="47"/>
      <c r="E95" s="47"/>
      <c r="F95" s="47"/>
      <c r="G95" s="47"/>
      <c r="H95" s="47"/>
      <c r="I95" s="47"/>
      <c r="J95" s="47"/>
      <c r="K95" s="48"/>
      <c r="L95" s="48"/>
      <c r="M95" s="48"/>
      <c r="N95" s="48"/>
      <c r="O95" s="125">
        <v>323474</v>
      </c>
      <c r="P95" s="125"/>
      <c r="Q95" s="141">
        <v>199880</v>
      </c>
    </row>
    <row r="96" spans="1:17" x14ac:dyDescent="0.25">
      <c r="A96" s="269" t="s">
        <v>81</v>
      </c>
      <c r="B96" s="269"/>
      <c r="C96" s="269"/>
      <c r="D96" s="269"/>
      <c r="E96" s="269"/>
      <c r="F96" s="269"/>
      <c r="G96" s="269"/>
      <c r="H96" s="146"/>
      <c r="I96" s="146"/>
      <c r="J96" s="146"/>
      <c r="K96" s="147"/>
      <c r="L96" s="147"/>
      <c r="M96" s="147"/>
      <c r="N96" s="147"/>
      <c r="O96" s="125">
        <v>29278</v>
      </c>
      <c r="P96" s="125"/>
      <c r="Q96" s="141"/>
    </row>
    <row r="97" spans="1:17" x14ac:dyDescent="0.25">
      <c r="A97" s="269" t="s">
        <v>78</v>
      </c>
      <c r="B97" s="269"/>
      <c r="C97" s="269"/>
      <c r="D97" s="269"/>
      <c r="E97" s="146"/>
      <c r="F97" s="146"/>
      <c r="G97" s="146"/>
      <c r="H97" s="146"/>
      <c r="I97" s="146"/>
      <c r="J97" s="146"/>
      <c r="K97" s="147"/>
      <c r="L97" s="147"/>
      <c r="M97" s="147"/>
      <c r="N97" s="147"/>
      <c r="O97" s="125">
        <v>7105</v>
      </c>
      <c r="P97" s="125"/>
      <c r="Q97" s="141"/>
    </row>
    <row r="98" spans="1:17" ht="16.5" thickBot="1" x14ac:dyDescent="0.3">
      <c r="A98" s="49" t="s">
        <v>56</v>
      </c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7"/>
      <c r="O98" s="40">
        <f>SUM(O14,O17,O20,O30,O35,O39,O45,O48,O55,O87,O94,O95,O97,O96)</f>
        <v>7522488</v>
      </c>
      <c r="P98" s="135"/>
      <c r="Q98" s="138">
        <v>8769630</v>
      </c>
    </row>
    <row r="102" spans="1:17" x14ac:dyDescent="0.25">
      <c r="A102" s="265" t="s">
        <v>82</v>
      </c>
      <c r="B102" s="265"/>
      <c r="C102" s="265"/>
      <c r="D102" s="265"/>
      <c r="E102" s="265"/>
      <c r="F102" s="265"/>
      <c r="G102" s="265"/>
    </row>
    <row r="103" spans="1:17" x14ac:dyDescent="0.25">
      <c r="A103" s="266" t="s">
        <v>83</v>
      </c>
      <c r="B103" s="266"/>
    </row>
  </sheetData>
  <mergeCells count="98">
    <mergeCell ref="N1:O1"/>
    <mergeCell ref="N3:O3"/>
    <mergeCell ref="N4:O4"/>
    <mergeCell ref="N5:O5"/>
    <mergeCell ref="N2:O2"/>
    <mergeCell ref="A102:G102"/>
    <mergeCell ref="A103:B103"/>
    <mergeCell ref="A84:B84"/>
    <mergeCell ref="A85:B85"/>
    <mergeCell ref="A86:B86"/>
    <mergeCell ref="A87:B87"/>
    <mergeCell ref="A97:D97"/>
    <mergeCell ref="A96:G96"/>
    <mergeCell ref="A94:B94"/>
    <mergeCell ref="A82:B82"/>
    <mergeCell ref="A83:B83"/>
    <mergeCell ref="A71:B71"/>
    <mergeCell ref="A72:B72"/>
    <mergeCell ref="A73:B73"/>
    <mergeCell ref="A74:B74"/>
    <mergeCell ref="A75:B75"/>
    <mergeCell ref="A76:B76"/>
    <mergeCell ref="A78:B78"/>
    <mergeCell ref="A77:B77"/>
    <mergeCell ref="A79:B79"/>
    <mergeCell ref="A80:B80"/>
    <mergeCell ref="A81:B81"/>
    <mergeCell ref="A70:B70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58:B58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N56"/>
    <mergeCell ref="A57:B57"/>
    <mergeCell ref="A46:B46"/>
    <mergeCell ref="A35:B35"/>
    <mergeCell ref="A36:L36"/>
    <mergeCell ref="A37:B37"/>
    <mergeCell ref="A38:B38"/>
    <mergeCell ref="A39:B39"/>
    <mergeCell ref="A40:L40"/>
    <mergeCell ref="A41:B41"/>
    <mergeCell ref="A42:B42"/>
    <mergeCell ref="A43:B43"/>
    <mergeCell ref="A44:B44"/>
    <mergeCell ref="A45:B45"/>
    <mergeCell ref="A30:B30"/>
    <mergeCell ref="A31:L31"/>
    <mergeCell ref="A32:B32"/>
    <mergeCell ref="A33:B33"/>
    <mergeCell ref="A34:B34"/>
    <mergeCell ref="A27:B27"/>
    <mergeCell ref="O27:P27"/>
    <mergeCell ref="A28:B28"/>
    <mergeCell ref="O28:P28"/>
    <mergeCell ref="A29:B29"/>
    <mergeCell ref="O29:P29"/>
    <mergeCell ref="A24:B24"/>
    <mergeCell ref="O24:P24"/>
    <mergeCell ref="A25:B25"/>
    <mergeCell ref="O25:P25"/>
    <mergeCell ref="A26:B26"/>
    <mergeCell ref="O26:P26"/>
    <mergeCell ref="O23:P23"/>
    <mergeCell ref="A13:B13"/>
    <mergeCell ref="A14:B14"/>
    <mergeCell ref="A15:L15"/>
    <mergeCell ref="A16:B16"/>
    <mergeCell ref="A17:B17"/>
    <mergeCell ref="A18:L18"/>
    <mergeCell ref="A19:B19"/>
    <mergeCell ref="A20:B20"/>
    <mergeCell ref="A21:B21"/>
    <mergeCell ref="A22:B22"/>
    <mergeCell ref="A23:B23"/>
    <mergeCell ref="A12:B12"/>
    <mergeCell ref="D6:J6"/>
    <mergeCell ref="A8:L8"/>
    <mergeCell ref="A9:B9"/>
    <mergeCell ref="A10:B10"/>
    <mergeCell ref="A11:B11"/>
  </mergeCells>
  <pageMargins left="0.7" right="0.7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5"/>
  <sheetViews>
    <sheetView tabSelected="1" workbookViewId="0">
      <selection activeCell="A15" sqref="A15:B15"/>
    </sheetView>
  </sheetViews>
  <sheetFormatPr defaultRowHeight="15" x14ac:dyDescent="0.25"/>
  <cols>
    <col min="2" max="2" width="13.140625" customWidth="1"/>
    <col min="9" max="10" width="9.140625" style="173"/>
    <col min="17" max="17" width="12.5703125" customWidth="1"/>
  </cols>
  <sheetData>
    <row r="1" spans="1:18" x14ac:dyDescent="0.25">
      <c r="A1" s="162"/>
      <c r="B1" s="162"/>
      <c r="C1" s="162"/>
      <c r="D1" s="162"/>
      <c r="E1" s="162"/>
      <c r="F1" s="162"/>
      <c r="G1" s="162"/>
      <c r="H1" s="162"/>
      <c r="K1" s="162"/>
      <c r="L1" s="162"/>
      <c r="M1" s="162"/>
      <c r="N1" s="162"/>
      <c r="O1" s="162"/>
      <c r="P1" s="272" t="s">
        <v>84</v>
      </c>
      <c r="Q1" s="272"/>
      <c r="R1" s="162"/>
    </row>
    <row r="2" spans="1:18" x14ac:dyDescent="0.25">
      <c r="A2" s="162"/>
      <c r="B2" s="162"/>
      <c r="C2" s="162"/>
      <c r="D2" s="162"/>
      <c r="E2" s="162"/>
      <c r="F2" s="162"/>
      <c r="G2" s="162"/>
      <c r="H2" s="162"/>
      <c r="K2" s="162"/>
      <c r="L2" s="162"/>
      <c r="M2" s="158"/>
      <c r="N2" s="158"/>
      <c r="O2" s="158"/>
      <c r="P2" s="273" t="s">
        <v>85</v>
      </c>
      <c r="Q2" s="273"/>
      <c r="R2" s="162"/>
    </row>
    <row r="3" spans="1:18" x14ac:dyDescent="0.25">
      <c r="A3" s="162"/>
      <c r="B3" s="162"/>
      <c r="C3" s="162"/>
      <c r="D3" s="162"/>
      <c r="E3" s="162"/>
      <c r="F3" s="162"/>
      <c r="G3" s="162"/>
      <c r="H3" s="162"/>
      <c r="K3" s="162"/>
      <c r="L3" s="162"/>
      <c r="M3" s="158"/>
      <c r="N3" s="158"/>
      <c r="O3" s="158"/>
      <c r="P3" s="272" t="s">
        <v>86</v>
      </c>
      <c r="Q3" s="272"/>
      <c r="R3" s="162"/>
    </row>
    <row r="4" spans="1:18" x14ac:dyDescent="0.25">
      <c r="A4" s="162"/>
      <c r="B4" s="162"/>
      <c r="C4" s="162"/>
      <c r="D4" s="162"/>
      <c r="E4" s="162"/>
      <c r="F4" s="162"/>
      <c r="G4" s="162"/>
      <c r="H4" s="162"/>
      <c r="K4" s="162"/>
      <c r="L4" s="162"/>
      <c r="M4" s="158"/>
      <c r="N4" s="158"/>
      <c r="O4" s="158"/>
      <c r="P4" s="272" t="s">
        <v>117</v>
      </c>
      <c r="Q4" s="272"/>
      <c r="R4" s="162"/>
    </row>
    <row r="5" spans="1:18" x14ac:dyDescent="0.25">
      <c r="A5" s="162"/>
      <c r="B5" s="162"/>
      <c r="C5" s="162"/>
      <c r="D5" s="162"/>
      <c r="E5" s="162"/>
      <c r="F5" s="162"/>
      <c r="G5" s="162"/>
      <c r="H5" s="162"/>
      <c r="K5" s="162"/>
      <c r="L5" s="162"/>
      <c r="M5" s="158"/>
      <c r="N5" s="158"/>
      <c r="O5" s="158"/>
      <c r="P5" s="272" t="s">
        <v>118</v>
      </c>
      <c r="Q5" s="272"/>
      <c r="R5" s="162"/>
    </row>
    <row r="6" spans="1:18" ht="18.75" x14ac:dyDescent="0.3">
      <c r="A6" s="1"/>
      <c r="B6" s="2"/>
      <c r="C6" s="2"/>
      <c r="D6" s="190" t="s">
        <v>108</v>
      </c>
      <c r="E6" s="190"/>
      <c r="F6" s="190"/>
      <c r="G6" s="190"/>
      <c r="H6" s="190"/>
      <c r="I6" s="190"/>
      <c r="J6" s="190"/>
      <c r="K6" s="190"/>
      <c r="L6" s="190"/>
      <c r="M6" s="2"/>
      <c r="N6" s="7"/>
      <c r="O6" s="7"/>
      <c r="P6" s="2"/>
      <c r="Q6" s="2"/>
      <c r="R6" s="2"/>
    </row>
    <row r="7" spans="1:18" ht="15.75" thickBot="1" x14ac:dyDescent="0.3">
      <c r="A7" s="8"/>
      <c r="B7" s="2"/>
      <c r="C7" s="9">
        <v>1100</v>
      </c>
      <c r="D7" s="9">
        <v>1210</v>
      </c>
      <c r="E7" s="9">
        <v>2100</v>
      </c>
      <c r="F7" s="9">
        <v>2200</v>
      </c>
      <c r="G7" s="9">
        <v>2300</v>
      </c>
      <c r="H7" s="9">
        <v>2400</v>
      </c>
      <c r="I7" s="10">
        <v>2500</v>
      </c>
      <c r="J7" s="10">
        <v>3000</v>
      </c>
      <c r="K7" s="10">
        <v>4000</v>
      </c>
      <c r="L7" s="9">
        <v>5000</v>
      </c>
      <c r="M7" s="9">
        <v>6000</v>
      </c>
      <c r="N7" s="9">
        <v>7000</v>
      </c>
      <c r="O7" s="9">
        <v>9000</v>
      </c>
      <c r="P7" s="4"/>
      <c r="Q7" s="2"/>
      <c r="R7" s="2"/>
    </row>
    <row r="8" spans="1:18" ht="15.75" thickBot="1" x14ac:dyDescent="0.3">
      <c r="A8" s="191" t="s">
        <v>0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3"/>
      <c r="O8" s="147"/>
      <c r="P8" s="5"/>
      <c r="Q8" s="3"/>
      <c r="R8" s="3"/>
    </row>
    <row r="9" spans="1:18" x14ac:dyDescent="0.25">
      <c r="A9" s="194" t="s">
        <v>112</v>
      </c>
      <c r="B9" s="195"/>
      <c r="C9" s="83">
        <v>286736</v>
      </c>
      <c r="D9" s="83">
        <v>67619</v>
      </c>
      <c r="E9" s="83">
        <v>3900</v>
      </c>
      <c r="F9" s="83">
        <v>283577</v>
      </c>
      <c r="G9" s="83">
        <v>46571</v>
      </c>
      <c r="H9" s="83">
        <v>726</v>
      </c>
      <c r="I9" s="86"/>
      <c r="J9" s="86"/>
      <c r="K9" s="86"/>
      <c r="L9" s="86">
        <v>159569</v>
      </c>
      <c r="M9" s="84">
        <v>2684</v>
      </c>
      <c r="N9" s="84"/>
      <c r="O9" s="84"/>
      <c r="P9" s="42">
        <f t="shared" ref="P9:P15" si="0">SUM(C9:O9)</f>
        <v>851382</v>
      </c>
      <c r="Q9" s="2"/>
      <c r="R9" s="2"/>
    </row>
    <row r="10" spans="1:18" s="184" customFormat="1" x14ac:dyDescent="0.25">
      <c r="A10" s="188" t="s">
        <v>111</v>
      </c>
      <c r="B10" s="189"/>
      <c r="C10" s="101">
        <v>11200</v>
      </c>
      <c r="D10" s="101">
        <v>2642</v>
      </c>
      <c r="E10" s="101">
        <v>34</v>
      </c>
      <c r="F10" s="101">
        <v>1590</v>
      </c>
      <c r="G10" s="101">
        <v>1670</v>
      </c>
      <c r="H10" s="101"/>
      <c r="I10" s="104"/>
      <c r="J10" s="104"/>
      <c r="K10" s="104"/>
      <c r="L10" s="104"/>
      <c r="M10" s="102"/>
      <c r="N10" s="102"/>
      <c r="O10" s="102"/>
      <c r="P10" s="42">
        <f t="shared" si="0"/>
        <v>17136</v>
      </c>
      <c r="Q10" s="2"/>
      <c r="R10" s="2"/>
    </row>
    <row r="11" spans="1:18" x14ac:dyDescent="0.25">
      <c r="A11" s="288" t="s">
        <v>3</v>
      </c>
      <c r="B11" s="289"/>
      <c r="C11" s="87"/>
      <c r="D11" s="87"/>
      <c r="E11" s="88"/>
      <c r="F11" s="87">
        <v>9850</v>
      </c>
      <c r="G11" s="87"/>
      <c r="H11" s="88"/>
      <c r="I11" s="91"/>
      <c r="J11" s="91"/>
      <c r="K11" s="89">
        <v>41704</v>
      </c>
      <c r="L11" s="89"/>
      <c r="M11" s="88"/>
      <c r="N11" s="88"/>
      <c r="O11" s="88"/>
      <c r="P11" s="42">
        <f t="shared" si="0"/>
        <v>51554</v>
      </c>
      <c r="Q11" s="2"/>
      <c r="R11" s="2"/>
    </row>
    <row r="12" spans="1:18" x14ac:dyDescent="0.25">
      <c r="A12" s="198" t="s">
        <v>4</v>
      </c>
      <c r="B12" s="199"/>
      <c r="C12" s="87">
        <v>45948</v>
      </c>
      <c r="D12" s="87">
        <v>10839</v>
      </c>
      <c r="E12" s="88">
        <v>70</v>
      </c>
      <c r="F12" s="87">
        <v>5976</v>
      </c>
      <c r="G12" s="87">
        <v>6984</v>
      </c>
      <c r="H12" s="88"/>
      <c r="I12" s="91">
        <v>1824</v>
      </c>
      <c r="J12" s="91"/>
      <c r="K12" s="89"/>
      <c r="L12" s="89">
        <v>11180</v>
      </c>
      <c r="M12" s="88">
        <v>9120</v>
      </c>
      <c r="N12" s="88"/>
      <c r="O12" s="88"/>
      <c r="P12" s="42">
        <f t="shared" si="0"/>
        <v>91941</v>
      </c>
      <c r="Q12" s="2"/>
      <c r="R12" s="2"/>
    </row>
    <row r="13" spans="1:18" x14ac:dyDescent="0.25">
      <c r="A13" s="188" t="s">
        <v>5</v>
      </c>
      <c r="B13" s="189"/>
      <c r="C13" s="87">
        <v>58716</v>
      </c>
      <c r="D13" s="87">
        <v>13851</v>
      </c>
      <c r="E13" s="88">
        <v>80</v>
      </c>
      <c r="F13" s="87">
        <v>10950</v>
      </c>
      <c r="G13" s="87">
        <v>30525</v>
      </c>
      <c r="H13" s="88"/>
      <c r="I13" s="91"/>
      <c r="J13" s="91"/>
      <c r="K13" s="89"/>
      <c r="L13" s="89">
        <v>2825</v>
      </c>
      <c r="M13" s="88"/>
      <c r="N13" s="88"/>
      <c r="O13" s="88"/>
      <c r="P13" s="42">
        <f t="shared" si="0"/>
        <v>116947</v>
      </c>
      <c r="Q13" s="2"/>
      <c r="R13" s="2"/>
    </row>
    <row r="14" spans="1:18" s="162" customFormat="1" x14ac:dyDescent="0.25">
      <c r="A14" s="164" t="s">
        <v>90</v>
      </c>
      <c r="B14" s="163"/>
      <c r="C14" s="87">
        <v>6000</v>
      </c>
      <c r="D14" s="87">
        <v>1416</v>
      </c>
      <c r="E14" s="88">
        <v>65</v>
      </c>
      <c r="F14" s="87">
        <v>1010</v>
      </c>
      <c r="G14" s="87">
        <v>426</v>
      </c>
      <c r="H14" s="88"/>
      <c r="I14" s="91"/>
      <c r="J14" s="91"/>
      <c r="K14" s="91"/>
      <c r="L14" s="89">
        <v>300</v>
      </c>
      <c r="M14" s="88"/>
      <c r="N14" s="88"/>
      <c r="O14" s="88"/>
      <c r="P14" s="42">
        <f t="shared" si="0"/>
        <v>9217</v>
      </c>
      <c r="Q14" s="2"/>
      <c r="R14" s="2"/>
    </row>
    <row r="15" spans="1:18" ht="15.75" thickBot="1" x14ac:dyDescent="0.3">
      <c r="A15" s="202" t="s">
        <v>6</v>
      </c>
      <c r="B15" s="203"/>
      <c r="C15" s="12">
        <v>10350</v>
      </c>
      <c r="D15" s="12">
        <v>2444</v>
      </c>
      <c r="E15" s="13"/>
      <c r="F15" s="13"/>
      <c r="G15" s="13"/>
      <c r="H15" s="13"/>
      <c r="I15" s="14"/>
      <c r="J15" s="14"/>
      <c r="K15" s="14"/>
      <c r="L15" s="13"/>
      <c r="M15" s="13"/>
      <c r="N15" s="13"/>
      <c r="O15" s="13"/>
      <c r="P15" s="42">
        <f t="shared" si="0"/>
        <v>12794</v>
      </c>
      <c r="Q15" s="2"/>
      <c r="R15" s="2"/>
    </row>
    <row r="16" spans="1:18" ht="16.5" thickTop="1" thickBot="1" x14ac:dyDescent="0.3">
      <c r="A16" s="204" t="s">
        <v>7</v>
      </c>
      <c r="B16" s="205"/>
      <c r="C16" s="50">
        <f t="shared" ref="C16:N16" si="1">SUM(C9:C15)</f>
        <v>418950</v>
      </c>
      <c r="D16" s="51">
        <f t="shared" si="1"/>
        <v>98811</v>
      </c>
      <c r="E16" s="50">
        <f t="shared" si="1"/>
        <v>4149</v>
      </c>
      <c r="F16" s="51">
        <f t="shared" si="1"/>
        <v>312953</v>
      </c>
      <c r="G16" s="50">
        <f t="shared" si="1"/>
        <v>86176</v>
      </c>
      <c r="H16" s="180">
        <f t="shared" si="1"/>
        <v>726</v>
      </c>
      <c r="I16" s="180">
        <f t="shared" si="1"/>
        <v>1824</v>
      </c>
      <c r="J16" s="180">
        <f t="shared" si="1"/>
        <v>0</v>
      </c>
      <c r="K16" s="52">
        <f t="shared" si="1"/>
        <v>41704</v>
      </c>
      <c r="L16" s="53">
        <f t="shared" si="1"/>
        <v>173874</v>
      </c>
      <c r="M16" s="54">
        <f t="shared" si="1"/>
        <v>11804</v>
      </c>
      <c r="N16" s="55">
        <f t="shared" si="1"/>
        <v>0</v>
      </c>
      <c r="O16" s="55">
        <f>SUM(O9:O15)</f>
        <v>0</v>
      </c>
      <c r="P16" s="56"/>
      <c r="Q16" s="56">
        <f>SUM(P9:P15)</f>
        <v>1150971</v>
      </c>
      <c r="R16" s="134"/>
    </row>
    <row r="17" spans="1:19" ht="15.75" thickBot="1" x14ac:dyDescent="0.3">
      <c r="A17" s="191" t="s">
        <v>8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3"/>
      <c r="O17" s="147"/>
      <c r="P17" s="5"/>
      <c r="Q17" s="2"/>
      <c r="R17" s="2"/>
    </row>
    <row r="18" spans="1:19" ht="15.75" thickBot="1" x14ac:dyDescent="0.3">
      <c r="A18" s="206" t="s">
        <v>57</v>
      </c>
      <c r="B18" s="207"/>
      <c r="C18" s="12">
        <v>18980</v>
      </c>
      <c r="D18" s="12">
        <v>4677</v>
      </c>
      <c r="E18" s="13">
        <v>40</v>
      </c>
      <c r="F18" s="12">
        <v>3605</v>
      </c>
      <c r="G18" s="12">
        <v>3720</v>
      </c>
      <c r="H18" s="13"/>
      <c r="I18" s="14"/>
      <c r="J18" s="14"/>
      <c r="K18" s="14"/>
      <c r="L18" s="15"/>
      <c r="M18" s="13"/>
      <c r="N18" s="11"/>
      <c r="O18" s="11"/>
      <c r="P18" s="82">
        <f>SUM(C18:N18)</f>
        <v>31022</v>
      </c>
      <c r="Q18" s="2"/>
      <c r="R18" s="2"/>
    </row>
    <row r="19" spans="1:19" ht="16.5" thickTop="1" thickBot="1" x14ac:dyDescent="0.3">
      <c r="A19" s="208" t="s">
        <v>7</v>
      </c>
      <c r="B19" s="209"/>
      <c r="C19" s="57">
        <f t="shared" ref="C19:O19" si="2">SUM(C18)</f>
        <v>18980</v>
      </c>
      <c r="D19" s="58">
        <f t="shared" si="2"/>
        <v>4677</v>
      </c>
      <c r="E19" s="59">
        <f t="shared" si="2"/>
        <v>40</v>
      </c>
      <c r="F19" s="58">
        <f t="shared" si="2"/>
        <v>3605</v>
      </c>
      <c r="G19" s="57">
        <f t="shared" si="2"/>
        <v>3720</v>
      </c>
      <c r="H19" s="60">
        <f t="shared" si="2"/>
        <v>0</v>
      </c>
      <c r="I19" s="60">
        <f t="shared" si="2"/>
        <v>0</v>
      </c>
      <c r="J19" s="60">
        <f t="shared" si="2"/>
        <v>0</v>
      </c>
      <c r="K19" s="61">
        <f t="shared" si="2"/>
        <v>0</v>
      </c>
      <c r="L19" s="62">
        <f t="shared" si="2"/>
        <v>0</v>
      </c>
      <c r="M19" s="61">
        <f t="shared" si="2"/>
        <v>0</v>
      </c>
      <c r="N19" s="63">
        <f t="shared" si="2"/>
        <v>0</v>
      </c>
      <c r="O19" s="63">
        <f t="shared" si="2"/>
        <v>0</v>
      </c>
      <c r="P19" s="64"/>
      <c r="Q19" s="56">
        <f>SUM(C19:P19)</f>
        <v>31022</v>
      </c>
      <c r="R19" s="134"/>
    </row>
    <row r="20" spans="1:19" x14ac:dyDescent="0.25">
      <c r="A20" s="210" t="s">
        <v>9</v>
      </c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2"/>
      <c r="O20" s="147"/>
      <c r="P20" s="5"/>
      <c r="Q20" s="19"/>
      <c r="R20" s="19"/>
    </row>
    <row r="21" spans="1:19" ht="15.75" thickBot="1" x14ac:dyDescent="0.3">
      <c r="A21" s="213" t="s">
        <v>10</v>
      </c>
      <c r="B21" s="214"/>
      <c r="C21" s="12">
        <v>10788</v>
      </c>
      <c r="D21" s="12">
        <v>2545</v>
      </c>
      <c r="E21" s="13">
        <v>0</v>
      </c>
      <c r="F21" s="12">
        <v>1640</v>
      </c>
      <c r="G21" s="12">
        <v>1349</v>
      </c>
      <c r="H21" s="13"/>
      <c r="I21" s="14"/>
      <c r="J21" s="14"/>
      <c r="K21" s="14"/>
      <c r="L21" s="14"/>
      <c r="M21" s="13"/>
      <c r="N21" s="13"/>
      <c r="O21" s="13"/>
      <c r="P21" s="82">
        <f>SUM(C21:O21)</f>
        <v>16322</v>
      </c>
      <c r="Q21" s="20"/>
      <c r="R21" s="20"/>
    </row>
    <row r="22" spans="1:19" ht="16.5" thickTop="1" thickBot="1" x14ac:dyDescent="0.3">
      <c r="A22" s="215" t="s">
        <v>7</v>
      </c>
      <c r="B22" s="216"/>
      <c r="C22" s="120">
        <f t="shared" ref="C22:O22" si="3">SUM(C21)</f>
        <v>10788</v>
      </c>
      <c r="D22" s="120">
        <f t="shared" si="3"/>
        <v>2545</v>
      </c>
      <c r="E22" s="121">
        <f t="shared" si="3"/>
        <v>0</v>
      </c>
      <c r="F22" s="120">
        <f t="shared" si="3"/>
        <v>1640</v>
      </c>
      <c r="G22" s="120">
        <f t="shared" si="3"/>
        <v>1349</v>
      </c>
      <c r="H22" s="121">
        <f t="shared" si="3"/>
        <v>0</v>
      </c>
      <c r="I22" s="121">
        <f t="shared" si="3"/>
        <v>0</v>
      </c>
      <c r="J22" s="121">
        <f t="shared" si="3"/>
        <v>0</v>
      </c>
      <c r="K22" s="122">
        <f t="shared" si="3"/>
        <v>0</v>
      </c>
      <c r="L22" s="122">
        <f t="shared" si="3"/>
        <v>0</v>
      </c>
      <c r="M22" s="121">
        <f t="shared" si="3"/>
        <v>0</v>
      </c>
      <c r="N22" s="121">
        <f t="shared" si="3"/>
        <v>0</v>
      </c>
      <c r="O22" s="121">
        <f t="shared" si="3"/>
        <v>0</v>
      </c>
      <c r="P22" s="123"/>
      <c r="Q22" s="166">
        <f>SUM(C22:P22)</f>
        <v>16322</v>
      </c>
      <c r="R22" s="124"/>
    </row>
    <row r="23" spans="1:19" ht="23.25" customHeight="1" thickTop="1" x14ac:dyDescent="0.25">
      <c r="A23" s="284" t="s">
        <v>100</v>
      </c>
      <c r="B23" s="285"/>
      <c r="C23" s="130"/>
      <c r="D23" s="130"/>
      <c r="E23" s="131"/>
      <c r="F23" s="130"/>
      <c r="G23" s="130"/>
      <c r="H23" s="131"/>
      <c r="I23" s="131"/>
      <c r="J23" s="131"/>
      <c r="K23" s="131"/>
      <c r="L23" s="131">
        <v>20328</v>
      </c>
      <c r="M23" s="131"/>
      <c r="N23" s="131"/>
      <c r="O23" s="131"/>
      <c r="P23" s="165">
        <f t="shared" ref="P23:P34" si="4">SUM(C23:O23)</f>
        <v>20328</v>
      </c>
      <c r="Q23" s="176"/>
      <c r="R23" s="176"/>
    </row>
    <row r="24" spans="1:19" ht="15.75" thickBot="1" x14ac:dyDescent="0.3">
      <c r="A24" s="219" t="s">
        <v>94</v>
      </c>
      <c r="B24" s="220"/>
      <c r="C24" s="126"/>
      <c r="D24" s="126"/>
      <c r="E24" s="127"/>
      <c r="F24" s="128"/>
      <c r="G24" s="128"/>
      <c r="H24" s="127"/>
      <c r="I24" s="174"/>
      <c r="J24" s="174"/>
      <c r="K24" s="159"/>
      <c r="L24" s="159">
        <v>389945</v>
      </c>
      <c r="M24" s="127"/>
      <c r="N24" s="127"/>
      <c r="O24" s="127"/>
      <c r="P24" s="165">
        <f t="shared" si="4"/>
        <v>389945</v>
      </c>
      <c r="Q24" s="176"/>
      <c r="R24" s="176"/>
    </row>
    <row r="25" spans="1:19" x14ac:dyDescent="0.25">
      <c r="A25" s="286" t="s">
        <v>101</v>
      </c>
      <c r="B25" s="287"/>
      <c r="C25" s="102">
        <v>7140</v>
      </c>
      <c r="D25" s="102">
        <v>1685</v>
      </c>
      <c r="E25" s="102">
        <v>290</v>
      </c>
      <c r="F25" s="102">
        <v>0</v>
      </c>
      <c r="G25" s="102">
        <v>600</v>
      </c>
      <c r="H25" s="102"/>
      <c r="I25" s="102"/>
      <c r="J25" s="102"/>
      <c r="K25" s="102"/>
      <c r="L25" s="102"/>
      <c r="M25" s="102"/>
      <c r="N25" s="102"/>
      <c r="O25" s="102"/>
      <c r="P25" s="165">
        <f t="shared" si="4"/>
        <v>9715</v>
      </c>
      <c r="Q25" s="281"/>
      <c r="R25" s="281"/>
    </row>
    <row r="26" spans="1:19" x14ac:dyDescent="0.25">
      <c r="A26" s="225" t="s">
        <v>95</v>
      </c>
      <c r="B26" s="226"/>
      <c r="C26" s="102"/>
      <c r="D26" s="102"/>
      <c r="E26" s="102"/>
      <c r="F26" s="102"/>
      <c r="G26" s="102"/>
      <c r="H26" s="102"/>
      <c r="I26" s="102"/>
      <c r="J26" s="102"/>
      <c r="K26" s="102"/>
      <c r="L26" s="89">
        <v>50578</v>
      </c>
      <c r="M26" s="88"/>
      <c r="N26" s="88"/>
      <c r="O26" s="88"/>
      <c r="P26" s="165">
        <f t="shared" si="4"/>
        <v>50578</v>
      </c>
      <c r="Q26" s="281"/>
      <c r="R26" s="281"/>
    </row>
    <row r="27" spans="1:19" s="178" customFormat="1" x14ac:dyDescent="0.25">
      <c r="A27" s="225" t="s">
        <v>102</v>
      </c>
      <c r="B27" s="226"/>
      <c r="C27" s="102"/>
      <c r="D27" s="102"/>
      <c r="E27" s="102"/>
      <c r="F27" s="102"/>
      <c r="G27" s="102"/>
      <c r="H27" s="102"/>
      <c r="I27" s="102"/>
      <c r="J27" s="102">
        <v>400</v>
      </c>
      <c r="K27" s="102"/>
      <c r="L27" s="89"/>
      <c r="M27" s="88"/>
      <c r="N27" s="88"/>
      <c r="O27" s="88"/>
      <c r="P27" s="165">
        <f t="shared" si="4"/>
        <v>400</v>
      </c>
      <c r="Q27" s="179"/>
      <c r="R27" s="179"/>
      <c r="S27" s="185"/>
    </row>
    <row r="28" spans="1:19" s="178" customFormat="1" x14ac:dyDescent="0.25">
      <c r="A28" s="225" t="s">
        <v>103</v>
      </c>
      <c r="B28" s="226"/>
      <c r="C28" s="102"/>
      <c r="D28" s="102"/>
      <c r="E28" s="102"/>
      <c r="F28" s="102"/>
      <c r="G28" s="102"/>
      <c r="H28" s="102"/>
      <c r="I28" s="102"/>
      <c r="J28" s="102"/>
      <c r="K28" s="102"/>
      <c r="L28" s="89">
        <v>20000</v>
      </c>
      <c r="M28" s="88"/>
      <c r="N28" s="88"/>
      <c r="O28" s="88"/>
      <c r="P28" s="165">
        <f t="shared" si="4"/>
        <v>20000</v>
      </c>
      <c r="Q28" s="179"/>
      <c r="R28" s="179"/>
      <c r="S28" s="185"/>
    </row>
    <row r="29" spans="1:19" s="178" customFormat="1" ht="24.75" customHeight="1" x14ac:dyDescent="0.25">
      <c r="A29" s="282" t="s">
        <v>113</v>
      </c>
      <c r="B29" s="283"/>
      <c r="C29" s="102"/>
      <c r="D29" s="102"/>
      <c r="E29" s="102"/>
      <c r="F29" s="102"/>
      <c r="G29" s="102"/>
      <c r="H29" s="102"/>
      <c r="I29" s="102"/>
      <c r="J29" s="102"/>
      <c r="K29" s="102"/>
      <c r="L29" s="89">
        <v>701629</v>
      </c>
      <c r="M29" s="88"/>
      <c r="N29" s="88"/>
      <c r="O29" s="88"/>
      <c r="P29" s="165">
        <f t="shared" si="4"/>
        <v>701629</v>
      </c>
      <c r="Q29" s="179"/>
      <c r="R29" s="179"/>
      <c r="S29" s="185"/>
    </row>
    <row r="30" spans="1:19" s="178" customFormat="1" x14ac:dyDescent="0.25">
      <c r="A30" s="225" t="s">
        <v>104</v>
      </c>
      <c r="B30" s="226"/>
      <c r="C30" s="102"/>
      <c r="D30" s="102"/>
      <c r="E30" s="102"/>
      <c r="F30" s="102"/>
      <c r="G30" s="102"/>
      <c r="H30" s="102"/>
      <c r="I30" s="102"/>
      <c r="J30" s="102"/>
      <c r="K30" s="102"/>
      <c r="L30" s="89">
        <v>290539</v>
      </c>
      <c r="M30" s="88"/>
      <c r="N30" s="88"/>
      <c r="O30" s="88"/>
      <c r="P30" s="165">
        <f t="shared" si="4"/>
        <v>290539</v>
      </c>
      <c r="Q30" s="179"/>
      <c r="R30" s="179"/>
      <c r="S30" s="185"/>
    </row>
    <row r="31" spans="1:19" s="178" customFormat="1" x14ac:dyDescent="0.25">
      <c r="A31" s="225" t="s">
        <v>105</v>
      </c>
      <c r="B31" s="226"/>
      <c r="C31" s="102"/>
      <c r="D31" s="102"/>
      <c r="E31" s="102"/>
      <c r="F31" s="102"/>
      <c r="G31" s="102"/>
      <c r="H31" s="102"/>
      <c r="I31" s="102"/>
      <c r="J31" s="102"/>
      <c r="K31" s="102"/>
      <c r="L31" s="89">
        <v>1961694</v>
      </c>
      <c r="M31" s="88"/>
      <c r="N31" s="88"/>
      <c r="O31" s="88"/>
      <c r="P31" s="165">
        <f t="shared" si="4"/>
        <v>1961694</v>
      </c>
      <c r="Q31" s="179"/>
      <c r="R31" s="179"/>
      <c r="S31" s="185"/>
    </row>
    <row r="32" spans="1:19" s="178" customFormat="1" x14ac:dyDescent="0.25">
      <c r="A32" s="225" t="s">
        <v>106</v>
      </c>
      <c r="B32" s="226"/>
      <c r="C32" s="102"/>
      <c r="D32" s="102"/>
      <c r="E32" s="102"/>
      <c r="F32" s="102"/>
      <c r="G32" s="102"/>
      <c r="H32" s="102"/>
      <c r="I32" s="102"/>
      <c r="J32" s="102"/>
      <c r="K32" s="102"/>
      <c r="L32" s="89">
        <v>96560</v>
      </c>
      <c r="M32" s="88"/>
      <c r="N32" s="88"/>
      <c r="O32" s="88"/>
      <c r="P32" s="165">
        <f t="shared" si="4"/>
        <v>96560</v>
      </c>
      <c r="Q32" s="179"/>
      <c r="R32" s="179"/>
      <c r="S32" s="185"/>
    </row>
    <row r="33" spans="1:19" s="178" customFormat="1" x14ac:dyDescent="0.25">
      <c r="A33" s="225" t="s">
        <v>107</v>
      </c>
      <c r="B33" s="226"/>
      <c r="C33" s="102">
        <v>32624</v>
      </c>
      <c r="D33" s="102">
        <v>7696</v>
      </c>
      <c r="E33" s="102"/>
      <c r="F33" s="102">
        <v>1200</v>
      </c>
      <c r="G33" s="102">
        <v>800</v>
      </c>
      <c r="H33" s="102"/>
      <c r="I33" s="102"/>
      <c r="J33" s="102"/>
      <c r="K33" s="102"/>
      <c r="L33" s="89"/>
      <c r="M33" s="88">
        <v>124</v>
      </c>
      <c r="N33" s="88"/>
      <c r="O33" s="88"/>
      <c r="P33" s="165">
        <f t="shared" si="4"/>
        <v>42444</v>
      </c>
      <c r="Q33" s="179"/>
      <c r="R33" s="179"/>
      <c r="S33" s="185"/>
    </row>
    <row r="34" spans="1:19" s="181" customFormat="1" ht="15.75" thickBot="1" x14ac:dyDescent="0.3">
      <c r="A34" s="276" t="s">
        <v>110</v>
      </c>
      <c r="B34" s="277"/>
      <c r="C34" s="102"/>
      <c r="D34" s="102"/>
      <c r="E34" s="102"/>
      <c r="F34" s="102"/>
      <c r="G34" s="102"/>
      <c r="H34" s="102"/>
      <c r="I34" s="102"/>
      <c r="J34" s="102"/>
      <c r="K34" s="102"/>
      <c r="L34" s="89">
        <v>27824</v>
      </c>
      <c r="M34" s="88"/>
      <c r="N34" s="88"/>
      <c r="O34" s="183"/>
      <c r="P34" s="165">
        <f t="shared" si="4"/>
        <v>27824</v>
      </c>
      <c r="Q34" s="182"/>
      <c r="R34" s="182"/>
      <c r="S34" s="185"/>
    </row>
    <row r="35" spans="1:19" ht="16.5" thickTop="1" thickBot="1" x14ac:dyDescent="0.3">
      <c r="A35" s="208" t="s">
        <v>7</v>
      </c>
      <c r="B35" s="209"/>
      <c r="C35" s="65">
        <f t="shared" ref="C35:O35" si="5">SUM(C23:C34)</f>
        <v>39764</v>
      </c>
      <c r="D35" s="65">
        <f t="shared" si="5"/>
        <v>9381</v>
      </c>
      <c r="E35" s="65">
        <f t="shared" si="5"/>
        <v>290</v>
      </c>
      <c r="F35" s="65">
        <f t="shared" si="5"/>
        <v>1200</v>
      </c>
      <c r="G35" s="65">
        <f t="shared" si="5"/>
        <v>1400</v>
      </c>
      <c r="H35" s="65">
        <f t="shared" si="5"/>
        <v>0</v>
      </c>
      <c r="I35" s="65">
        <f t="shared" si="5"/>
        <v>0</v>
      </c>
      <c r="J35" s="65">
        <f t="shared" si="5"/>
        <v>400</v>
      </c>
      <c r="K35" s="65">
        <f t="shared" si="5"/>
        <v>0</v>
      </c>
      <c r="L35" s="65">
        <f t="shared" si="5"/>
        <v>3559097</v>
      </c>
      <c r="M35" s="65">
        <f t="shared" si="5"/>
        <v>124</v>
      </c>
      <c r="N35" s="65">
        <f t="shared" si="5"/>
        <v>0</v>
      </c>
      <c r="O35" s="65">
        <f t="shared" si="5"/>
        <v>0</v>
      </c>
      <c r="P35" s="70"/>
      <c r="Q35" s="56">
        <f>SUM(P23:P34)</f>
        <v>3611656</v>
      </c>
      <c r="R35" s="134"/>
    </row>
    <row r="36" spans="1:19" ht="15.75" thickBot="1" x14ac:dyDescent="0.3">
      <c r="A36" s="229" t="s">
        <v>15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1"/>
      <c r="O36" s="153"/>
      <c r="P36" s="5"/>
      <c r="Q36" s="162"/>
      <c r="R36" s="162"/>
    </row>
    <row r="37" spans="1:19" x14ac:dyDescent="0.25">
      <c r="A37" s="194" t="s">
        <v>16</v>
      </c>
      <c r="B37" s="195"/>
      <c r="C37" s="83">
        <v>105336</v>
      </c>
      <c r="D37" s="83">
        <v>24849</v>
      </c>
      <c r="E37" s="83">
        <v>0</v>
      </c>
      <c r="F37" s="83">
        <v>50208</v>
      </c>
      <c r="G37" s="83">
        <v>58180</v>
      </c>
      <c r="H37" s="84"/>
      <c r="I37" s="84"/>
      <c r="J37" s="84"/>
      <c r="K37" s="84"/>
      <c r="L37" s="86">
        <v>134183</v>
      </c>
      <c r="M37" s="84"/>
      <c r="N37" s="115"/>
      <c r="O37" s="115"/>
      <c r="P37" s="43">
        <f>SUM(C37:N37)</f>
        <v>372756</v>
      </c>
      <c r="Q37" s="2"/>
      <c r="R37" s="2"/>
    </row>
    <row r="38" spans="1:19" x14ac:dyDescent="0.25">
      <c r="A38" s="232" t="s">
        <v>17</v>
      </c>
      <c r="B38" s="233"/>
      <c r="C38" s="87"/>
      <c r="D38" s="87"/>
      <c r="E38" s="88"/>
      <c r="F38" s="87">
        <v>30993</v>
      </c>
      <c r="G38" s="87"/>
      <c r="H38" s="88"/>
      <c r="I38" s="91"/>
      <c r="J38" s="91"/>
      <c r="K38" s="91"/>
      <c r="L38" s="89"/>
      <c r="M38" s="88"/>
      <c r="N38" s="88"/>
      <c r="O38" s="88"/>
      <c r="P38" s="42">
        <f>SUM(C38:N38)</f>
        <v>30993</v>
      </c>
      <c r="Q38" s="2"/>
      <c r="R38" s="2"/>
      <c r="S38" s="185"/>
    </row>
    <row r="39" spans="1:19" ht="15.75" thickBot="1" x14ac:dyDescent="0.3">
      <c r="A39" s="234" t="s">
        <v>66</v>
      </c>
      <c r="B39" s="235"/>
      <c r="C39" s="12"/>
      <c r="D39" s="12"/>
      <c r="E39" s="13"/>
      <c r="F39" s="12">
        <v>4448</v>
      </c>
      <c r="G39" s="12"/>
      <c r="H39" s="13"/>
      <c r="I39" s="14"/>
      <c r="J39" s="14"/>
      <c r="K39" s="14"/>
      <c r="L39" s="15"/>
      <c r="M39" s="13"/>
      <c r="N39" s="14"/>
      <c r="O39" s="14"/>
      <c r="P39" s="81">
        <f>SUM(C39:N39)</f>
        <v>4448</v>
      </c>
      <c r="Q39" s="2"/>
      <c r="R39" s="2"/>
    </row>
    <row r="40" spans="1:19" ht="16.5" thickTop="1" thickBot="1" x14ac:dyDescent="0.3">
      <c r="A40" s="208" t="s">
        <v>7</v>
      </c>
      <c r="B40" s="209"/>
      <c r="C40" s="65">
        <f t="shared" ref="C40:O40" si="6">SUM(C37:C39)</f>
        <v>105336</v>
      </c>
      <c r="D40" s="66">
        <f t="shared" si="6"/>
        <v>24849</v>
      </c>
      <c r="E40" s="65">
        <f t="shared" si="6"/>
        <v>0</v>
      </c>
      <c r="F40" s="66">
        <f t="shared" si="6"/>
        <v>85649</v>
      </c>
      <c r="G40" s="65">
        <f t="shared" si="6"/>
        <v>58180</v>
      </c>
      <c r="H40" s="67">
        <f t="shared" si="6"/>
        <v>0</v>
      </c>
      <c r="I40" s="67">
        <f t="shared" si="6"/>
        <v>0</v>
      </c>
      <c r="J40" s="67">
        <f t="shared" si="6"/>
        <v>0</v>
      </c>
      <c r="K40" s="68">
        <f t="shared" si="6"/>
        <v>0</v>
      </c>
      <c r="L40" s="64">
        <f t="shared" si="6"/>
        <v>134183</v>
      </c>
      <c r="M40" s="68">
        <f t="shared" si="6"/>
        <v>0</v>
      </c>
      <c r="N40" s="69">
        <f t="shared" si="6"/>
        <v>0</v>
      </c>
      <c r="O40" s="69">
        <f t="shared" si="6"/>
        <v>0</v>
      </c>
      <c r="P40" s="70"/>
      <c r="Q40" s="56">
        <f>SUM(P37:P39)</f>
        <v>408197</v>
      </c>
      <c r="R40" s="134"/>
    </row>
    <row r="41" spans="1:19" ht="15.75" thickBot="1" x14ac:dyDescent="0.3">
      <c r="A41" s="229" t="s">
        <v>18</v>
      </c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154"/>
      <c r="P41" s="8"/>
      <c r="Q41" s="162"/>
      <c r="R41" s="162"/>
    </row>
    <row r="42" spans="1:19" x14ac:dyDescent="0.25">
      <c r="A42" s="279" t="s">
        <v>67</v>
      </c>
      <c r="B42" s="280"/>
      <c r="C42" s="76">
        <v>6840</v>
      </c>
      <c r="D42" s="77">
        <v>1614</v>
      </c>
      <c r="E42" s="77">
        <v>100</v>
      </c>
      <c r="F42" s="77">
        <v>285</v>
      </c>
      <c r="G42" s="76">
        <v>1071</v>
      </c>
      <c r="H42" s="77"/>
      <c r="I42" s="78"/>
      <c r="J42" s="78"/>
      <c r="K42" s="78"/>
      <c r="L42" s="78"/>
      <c r="M42" s="78"/>
      <c r="N42" s="80"/>
      <c r="O42" s="80"/>
      <c r="P42" s="43">
        <f>SUM(C42:N42)</f>
        <v>9910</v>
      </c>
      <c r="Q42" s="2"/>
      <c r="R42" s="2"/>
    </row>
    <row r="43" spans="1:19" ht="15.75" thickBot="1" x14ac:dyDescent="0.3">
      <c r="A43" s="236" t="s">
        <v>19</v>
      </c>
      <c r="B43" s="237"/>
      <c r="C43" s="73">
        <v>3525</v>
      </c>
      <c r="D43" s="74">
        <v>832</v>
      </c>
      <c r="E43" s="74">
        <v>100</v>
      </c>
      <c r="F43" s="74">
        <v>505</v>
      </c>
      <c r="G43" s="73">
        <v>1082</v>
      </c>
      <c r="H43" s="74"/>
      <c r="I43" s="74"/>
      <c r="J43" s="74"/>
      <c r="K43" s="74"/>
      <c r="L43" s="75"/>
      <c r="M43" s="74"/>
      <c r="N43" s="74"/>
      <c r="O43" s="74"/>
      <c r="P43" s="79">
        <f>SUM(C43:N43)</f>
        <v>6044</v>
      </c>
      <c r="Q43" s="2"/>
      <c r="R43" s="2"/>
    </row>
    <row r="44" spans="1:19" ht="16.5" thickTop="1" thickBot="1" x14ac:dyDescent="0.3">
      <c r="A44" s="238" t="s">
        <v>20</v>
      </c>
      <c r="B44" s="239"/>
      <c r="C44" s="65">
        <f t="shared" ref="C44:O44" si="7">SUM(C42:C43)</f>
        <v>10365</v>
      </c>
      <c r="D44" s="66">
        <f t="shared" si="7"/>
        <v>2446</v>
      </c>
      <c r="E44" s="72">
        <f t="shared" si="7"/>
        <v>200</v>
      </c>
      <c r="F44" s="66">
        <f t="shared" si="7"/>
        <v>790</v>
      </c>
      <c r="G44" s="65">
        <f t="shared" si="7"/>
        <v>2153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8">
        <f t="shared" si="7"/>
        <v>0</v>
      </c>
      <c r="L44" s="70">
        <f t="shared" si="7"/>
        <v>0</v>
      </c>
      <c r="M44" s="59">
        <f t="shared" si="7"/>
        <v>0</v>
      </c>
      <c r="N44" s="69">
        <f t="shared" si="7"/>
        <v>0</v>
      </c>
      <c r="O44" s="69">
        <f t="shared" si="7"/>
        <v>0</v>
      </c>
      <c r="P44" s="70"/>
      <c r="Q44" s="56">
        <f>SUM(C44:P44)</f>
        <v>15954</v>
      </c>
      <c r="R44" s="134"/>
    </row>
    <row r="45" spans="1:19" ht="15.75" thickBot="1" x14ac:dyDescent="0.3">
      <c r="A45" s="240" t="s">
        <v>21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3"/>
      <c r="O45" s="147"/>
      <c r="P45" s="2"/>
      <c r="Q45" s="162"/>
      <c r="R45" s="162"/>
    </row>
    <row r="46" spans="1:19" x14ac:dyDescent="0.25">
      <c r="A46" s="194" t="s">
        <v>68</v>
      </c>
      <c r="B46" s="195"/>
      <c r="C46" s="83">
        <v>5280</v>
      </c>
      <c r="D46" s="83">
        <v>1246</v>
      </c>
      <c r="E46" s="84">
        <v>40</v>
      </c>
      <c r="F46" s="83">
        <v>716</v>
      </c>
      <c r="G46" s="83">
        <v>761</v>
      </c>
      <c r="H46" s="84">
        <v>600</v>
      </c>
      <c r="I46" s="175"/>
      <c r="J46" s="175"/>
      <c r="K46" s="85"/>
      <c r="L46" s="86">
        <v>1100</v>
      </c>
      <c r="M46" s="84"/>
      <c r="N46" s="84"/>
      <c r="O46" s="84"/>
      <c r="P46" s="42">
        <f>SUM(C46:N46)</f>
        <v>9743</v>
      </c>
      <c r="Q46" s="2"/>
      <c r="R46" s="2"/>
    </row>
    <row r="47" spans="1:19" x14ac:dyDescent="0.25">
      <c r="A47" s="198" t="s">
        <v>22</v>
      </c>
      <c r="B47" s="199"/>
      <c r="C47" s="87">
        <v>5796</v>
      </c>
      <c r="D47" s="87">
        <v>1467</v>
      </c>
      <c r="E47" s="88">
        <v>30</v>
      </c>
      <c r="F47" s="87">
        <v>530</v>
      </c>
      <c r="G47" s="87">
        <v>280</v>
      </c>
      <c r="H47" s="87">
        <v>450</v>
      </c>
      <c r="I47" s="87"/>
      <c r="J47" s="87"/>
      <c r="K47" s="88"/>
      <c r="L47" s="89">
        <v>1400</v>
      </c>
      <c r="M47" s="88"/>
      <c r="N47" s="88"/>
      <c r="O47" s="88"/>
      <c r="P47" s="42">
        <f>SUM(C47:N47)</f>
        <v>9953</v>
      </c>
      <c r="Q47" s="20"/>
      <c r="R47" s="20"/>
    </row>
    <row r="48" spans="1:19" x14ac:dyDescent="0.25">
      <c r="A48" s="198" t="s">
        <v>23</v>
      </c>
      <c r="B48" s="199"/>
      <c r="C48" s="87">
        <v>5544</v>
      </c>
      <c r="D48" s="87">
        <v>1308</v>
      </c>
      <c r="E48" s="88">
        <v>40</v>
      </c>
      <c r="F48" s="87">
        <v>1280</v>
      </c>
      <c r="G48" s="87">
        <v>2212</v>
      </c>
      <c r="H48" s="87">
        <v>715</v>
      </c>
      <c r="I48" s="89"/>
      <c r="J48" s="89"/>
      <c r="K48" s="91"/>
      <c r="L48" s="87">
        <v>1200</v>
      </c>
      <c r="M48" s="88"/>
      <c r="N48" s="88"/>
      <c r="O48" s="88"/>
      <c r="P48" s="42">
        <f>SUM(C48:N48)</f>
        <v>12299</v>
      </c>
      <c r="Q48" s="2"/>
      <c r="R48" s="2"/>
    </row>
    <row r="49" spans="1:18" ht="15.75" thickBot="1" x14ac:dyDescent="0.3">
      <c r="A49" s="236" t="s">
        <v>24</v>
      </c>
      <c r="B49" s="237"/>
      <c r="C49" s="90">
        <v>44263</v>
      </c>
      <c r="D49" s="73">
        <v>10941</v>
      </c>
      <c r="E49" s="74">
        <v>140</v>
      </c>
      <c r="F49" s="73">
        <v>10091</v>
      </c>
      <c r="G49" s="73">
        <v>2315</v>
      </c>
      <c r="H49" s="73">
        <v>1700</v>
      </c>
      <c r="I49" s="108"/>
      <c r="J49" s="108"/>
      <c r="K49" s="75"/>
      <c r="L49" s="73">
        <v>7155</v>
      </c>
      <c r="M49" s="74"/>
      <c r="N49" s="74"/>
      <c r="O49" s="74"/>
      <c r="P49" s="79">
        <f>SUM(C49:N49)</f>
        <v>76605</v>
      </c>
      <c r="Q49" s="20"/>
      <c r="R49" s="20"/>
    </row>
    <row r="50" spans="1:18" ht="16.5" thickTop="1" thickBot="1" x14ac:dyDescent="0.3">
      <c r="A50" s="238" t="s">
        <v>25</v>
      </c>
      <c r="B50" s="239"/>
      <c r="C50" s="92">
        <f t="shared" ref="C50:O50" si="8">SUM(C46:C49)</f>
        <v>60883</v>
      </c>
      <c r="D50" s="93">
        <f t="shared" si="8"/>
        <v>14962</v>
      </c>
      <c r="E50" s="94">
        <f t="shared" si="8"/>
        <v>250</v>
      </c>
      <c r="F50" s="93">
        <f t="shared" si="8"/>
        <v>12617</v>
      </c>
      <c r="G50" s="92">
        <f t="shared" si="8"/>
        <v>5568</v>
      </c>
      <c r="H50" s="93">
        <f t="shared" si="8"/>
        <v>3465</v>
      </c>
      <c r="I50" s="93">
        <f t="shared" si="8"/>
        <v>0</v>
      </c>
      <c r="J50" s="93">
        <f t="shared" si="8"/>
        <v>0</v>
      </c>
      <c r="K50" s="95">
        <f t="shared" si="8"/>
        <v>0</v>
      </c>
      <c r="L50" s="96">
        <f t="shared" si="8"/>
        <v>10855</v>
      </c>
      <c r="M50" s="94">
        <f t="shared" si="8"/>
        <v>0</v>
      </c>
      <c r="N50" s="97">
        <f t="shared" si="8"/>
        <v>0</v>
      </c>
      <c r="O50" s="97">
        <f t="shared" si="8"/>
        <v>0</v>
      </c>
      <c r="P50" s="98"/>
      <c r="Q50" s="99">
        <f>SUM(C50:P50)</f>
        <v>108600</v>
      </c>
      <c r="R50" s="134"/>
    </row>
    <row r="51" spans="1:18" x14ac:dyDescent="0.25">
      <c r="A51" s="194" t="s">
        <v>26</v>
      </c>
      <c r="B51" s="195"/>
      <c r="C51" s="101">
        <v>2280</v>
      </c>
      <c r="D51" s="102">
        <v>538</v>
      </c>
      <c r="E51" s="102">
        <v>0</v>
      </c>
      <c r="F51" s="101">
        <v>70</v>
      </c>
      <c r="G51" s="101">
        <v>135</v>
      </c>
      <c r="H51" s="102"/>
      <c r="I51" s="103"/>
      <c r="J51" s="103"/>
      <c r="K51" s="103"/>
      <c r="L51" s="104"/>
      <c r="M51" s="102"/>
      <c r="N51" s="102"/>
      <c r="O51" s="102"/>
      <c r="P51" s="42">
        <f>SUM(C51:N51)</f>
        <v>3023</v>
      </c>
      <c r="Q51" s="162"/>
      <c r="R51" s="162"/>
    </row>
    <row r="52" spans="1:18" ht="15.75" thickBot="1" x14ac:dyDescent="0.3">
      <c r="A52" s="243" t="s">
        <v>27</v>
      </c>
      <c r="B52" s="244"/>
      <c r="C52" s="12">
        <v>11277</v>
      </c>
      <c r="D52" s="12">
        <v>2760</v>
      </c>
      <c r="E52" s="13">
        <v>240</v>
      </c>
      <c r="F52" s="12">
        <v>4331</v>
      </c>
      <c r="G52" s="12">
        <v>1125</v>
      </c>
      <c r="H52" s="13">
        <v>90</v>
      </c>
      <c r="I52" s="14"/>
      <c r="J52" s="14"/>
      <c r="K52" s="14"/>
      <c r="L52" s="14">
        <v>2192</v>
      </c>
      <c r="M52" s="13"/>
      <c r="N52" s="13"/>
      <c r="O52" s="13"/>
      <c r="P52" s="82">
        <f>SUM(C52:N52)</f>
        <v>22015</v>
      </c>
      <c r="Q52" s="2"/>
      <c r="R52" s="2"/>
    </row>
    <row r="53" spans="1:18" ht="16.5" thickTop="1" thickBot="1" x14ac:dyDescent="0.3">
      <c r="A53" s="245" t="s">
        <v>28</v>
      </c>
      <c r="B53" s="246"/>
      <c r="C53" s="92">
        <f t="shared" ref="C53:O53" si="9">SUM(C51:C52)</f>
        <v>13557</v>
      </c>
      <c r="D53" s="93">
        <f t="shared" si="9"/>
        <v>3298</v>
      </c>
      <c r="E53" s="94">
        <f t="shared" si="9"/>
        <v>240</v>
      </c>
      <c r="F53" s="93">
        <f t="shared" si="9"/>
        <v>4401</v>
      </c>
      <c r="G53" s="92">
        <f t="shared" si="9"/>
        <v>1260</v>
      </c>
      <c r="H53" s="93">
        <f t="shared" si="9"/>
        <v>90</v>
      </c>
      <c r="I53" s="93">
        <f t="shared" si="9"/>
        <v>0</v>
      </c>
      <c r="J53" s="93">
        <f t="shared" si="9"/>
        <v>0</v>
      </c>
      <c r="K53" s="95">
        <f t="shared" si="9"/>
        <v>0</v>
      </c>
      <c r="L53" s="96">
        <f t="shared" si="9"/>
        <v>2192</v>
      </c>
      <c r="M53" s="100">
        <f t="shared" si="9"/>
        <v>0</v>
      </c>
      <c r="N53" s="97">
        <f t="shared" si="9"/>
        <v>0</v>
      </c>
      <c r="O53" s="97">
        <f t="shared" si="9"/>
        <v>0</v>
      </c>
      <c r="P53" s="98"/>
      <c r="Q53" s="99">
        <f>SUM(C53:P53)</f>
        <v>25038</v>
      </c>
      <c r="R53" s="134"/>
    </row>
    <row r="54" spans="1:18" x14ac:dyDescent="0.25">
      <c r="A54" s="247" t="s">
        <v>29</v>
      </c>
      <c r="B54" s="248"/>
      <c r="C54" s="105">
        <v>6214</v>
      </c>
      <c r="D54" s="105">
        <v>1466</v>
      </c>
      <c r="E54" s="106">
        <v>0</v>
      </c>
      <c r="F54" s="105">
        <v>1148</v>
      </c>
      <c r="G54" s="105">
        <v>3442</v>
      </c>
      <c r="H54" s="106">
        <v>1000</v>
      </c>
      <c r="I54" s="106"/>
      <c r="J54" s="106"/>
      <c r="K54" s="106"/>
      <c r="L54" s="107">
        <v>1000</v>
      </c>
      <c r="M54" s="106"/>
      <c r="N54" s="106"/>
      <c r="O54" s="106"/>
      <c r="P54" s="42">
        <f t="shared" ref="P54:P59" si="10">SUM(C54:N54)</f>
        <v>14270</v>
      </c>
      <c r="Q54" s="162"/>
      <c r="R54" s="162"/>
    </row>
    <row r="55" spans="1:18" x14ac:dyDescent="0.25">
      <c r="A55" s="198" t="s">
        <v>30</v>
      </c>
      <c r="B55" s="199"/>
      <c r="C55" s="87">
        <v>8291</v>
      </c>
      <c r="D55" s="87">
        <v>1956</v>
      </c>
      <c r="E55" s="88">
        <v>25</v>
      </c>
      <c r="F55" s="87">
        <v>2125</v>
      </c>
      <c r="G55" s="87">
        <v>2815</v>
      </c>
      <c r="H55" s="88"/>
      <c r="I55" s="88"/>
      <c r="J55" s="88"/>
      <c r="K55" s="88"/>
      <c r="L55" s="89"/>
      <c r="M55" s="88"/>
      <c r="N55" s="88"/>
      <c r="O55" s="88"/>
      <c r="P55" s="42">
        <f t="shared" si="10"/>
        <v>15212</v>
      </c>
      <c r="Q55" s="2"/>
      <c r="R55" s="2"/>
    </row>
    <row r="56" spans="1:18" x14ac:dyDescent="0.25">
      <c r="A56" s="249" t="s">
        <v>59</v>
      </c>
      <c r="B56" s="250"/>
      <c r="C56" s="101">
        <v>3525</v>
      </c>
      <c r="D56" s="101">
        <v>831</v>
      </c>
      <c r="E56" s="102"/>
      <c r="F56" s="101"/>
      <c r="G56" s="101"/>
      <c r="H56" s="102"/>
      <c r="I56" s="102"/>
      <c r="J56" s="102"/>
      <c r="K56" s="102"/>
      <c r="L56" s="104"/>
      <c r="M56" s="102"/>
      <c r="N56" s="102"/>
      <c r="O56" s="102"/>
      <c r="P56" s="42">
        <f t="shared" si="10"/>
        <v>4356</v>
      </c>
      <c r="Q56" s="2"/>
      <c r="R56" s="2"/>
    </row>
    <row r="57" spans="1:18" x14ac:dyDescent="0.25">
      <c r="A57" s="198" t="s">
        <v>31</v>
      </c>
      <c r="B57" s="199"/>
      <c r="C57" s="87">
        <v>64311</v>
      </c>
      <c r="D57" s="87">
        <v>15172</v>
      </c>
      <c r="E57" s="88">
        <v>550</v>
      </c>
      <c r="F57" s="87">
        <v>30271</v>
      </c>
      <c r="G57" s="87">
        <v>18714</v>
      </c>
      <c r="H57" s="88"/>
      <c r="I57" s="88"/>
      <c r="J57" s="88"/>
      <c r="K57" s="88"/>
      <c r="L57" s="89">
        <v>8610</v>
      </c>
      <c r="M57" s="91"/>
      <c r="N57" s="88"/>
      <c r="O57" s="88"/>
      <c r="P57" s="42">
        <f t="shared" si="10"/>
        <v>137628</v>
      </c>
      <c r="Q57" s="2"/>
      <c r="R57" s="2"/>
    </row>
    <row r="58" spans="1:18" x14ac:dyDescent="0.25">
      <c r="A58" s="249" t="s">
        <v>32</v>
      </c>
      <c r="B58" s="250"/>
      <c r="C58" s="88">
        <v>550</v>
      </c>
      <c r="D58" s="88">
        <v>200</v>
      </c>
      <c r="E58" s="87">
        <v>200</v>
      </c>
      <c r="F58" s="87">
        <v>25661</v>
      </c>
      <c r="G58" s="87">
        <v>13940</v>
      </c>
      <c r="H58" s="88"/>
      <c r="I58" s="91"/>
      <c r="J58" s="91">
        <v>300</v>
      </c>
      <c r="K58" s="91"/>
      <c r="L58" s="91"/>
      <c r="M58" s="88">
        <v>760</v>
      </c>
      <c r="N58" s="88"/>
      <c r="O58" s="88"/>
      <c r="P58" s="42">
        <f t="shared" si="10"/>
        <v>41611</v>
      </c>
      <c r="Q58" s="2"/>
      <c r="R58" s="2"/>
    </row>
    <row r="59" spans="1:18" ht="15.75" thickBot="1" x14ac:dyDescent="0.3">
      <c r="A59" s="236" t="s">
        <v>79</v>
      </c>
      <c r="B59" s="237"/>
      <c r="C59" s="73">
        <v>18131</v>
      </c>
      <c r="D59" s="73">
        <v>4277</v>
      </c>
      <c r="E59" s="73">
        <v>20</v>
      </c>
      <c r="F59" s="73">
        <v>1565</v>
      </c>
      <c r="G59" s="73">
        <v>1580</v>
      </c>
      <c r="H59" s="74"/>
      <c r="I59" s="74"/>
      <c r="J59" s="74"/>
      <c r="K59" s="74"/>
      <c r="L59" s="108">
        <v>254</v>
      </c>
      <c r="M59" s="74"/>
      <c r="N59" s="74"/>
      <c r="O59" s="74"/>
      <c r="P59" s="79">
        <f t="shared" si="10"/>
        <v>25827</v>
      </c>
      <c r="Q59" s="2"/>
      <c r="R59" s="2"/>
    </row>
    <row r="60" spans="1:18" ht="16.5" thickTop="1" thickBot="1" x14ac:dyDescent="0.3">
      <c r="A60" s="238" t="s">
        <v>33</v>
      </c>
      <c r="B60" s="239"/>
      <c r="C60" s="65">
        <f t="shared" ref="C60:O60" si="11">SUM(C54:C59)</f>
        <v>101022</v>
      </c>
      <c r="D60" s="66">
        <f t="shared" si="11"/>
        <v>23902</v>
      </c>
      <c r="E60" s="65">
        <f t="shared" si="11"/>
        <v>795</v>
      </c>
      <c r="F60" s="66">
        <f t="shared" si="11"/>
        <v>60770</v>
      </c>
      <c r="G60" s="65">
        <f t="shared" si="11"/>
        <v>40491</v>
      </c>
      <c r="H60" s="66">
        <f t="shared" si="11"/>
        <v>1000</v>
      </c>
      <c r="I60" s="66">
        <f t="shared" si="11"/>
        <v>0</v>
      </c>
      <c r="J60" s="66">
        <f t="shared" si="11"/>
        <v>300</v>
      </c>
      <c r="K60" s="68">
        <f t="shared" si="11"/>
        <v>0</v>
      </c>
      <c r="L60" s="64">
        <f t="shared" si="11"/>
        <v>9864</v>
      </c>
      <c r="M60" s="68">
        <f t="shared" si="11"/>
        <v>760</v>
      </c>
      <c r="N60" s="69">
        <f t="shared" si="11"/>
        <v>0</v>
      </c>
      <c r="O60" s="69">
        <f t="shared" si="11"/>
        <v>0</v>
      </c>
      <c r="P60" s="70"/>
      <c r="Q60" s="56">
        <f>SUM(C60:P60)</f>
        <v>238904</v>
      </c>
      <c r="R60" s="134"/>
    </row>
    <row r="61" spans="1:18" ht="15.75" thickBot="1" x14ac:dyDescent="0.3">
      <c r="A61" s="251" t="s">
        <v>34</v>
      </c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162"/>
      <c r="R61" s="162"/>
    </row>
    <row r="62" spans="1:18" x14ac:dyDescent="0.25">
      <c r="A62" s="253" t="s">
        <v>61</v>
      </c>
      <c r="B62" s="254"/>
      <c r="C62" s="24">
        <v>232983</v>
      </c>
      <c r="D62" s="24">
        <v>55061</v>
      </c>
      <c r="E62" s="23">
        <v>178</v>
      </c>
      <c r="F62" s="24">
        <v>20790</v>
      </c>
      <c r="G62" s="24">
        <v>30690</v>
      </c>
      <c r="H62" s="23">
        <v>213</v>
      </c>
      <c r="I62" s="25"/>
      <c r="J62" s="25"/>
      <c r="K62" s="25"/>
      <c r="L62" s="22">
        <v>1100</v>
      </c>
      <c r="M62" s="23"/>
      <c r="N62" s="23"/>
      <c r="O62" s="23"/>
      <c r="P62" s="42">
        <f>SUM(C62:N62)</f>
        <v>341015</v>
      </c>
      <c r="Q62" s="2"/>
      <c r="R62" s="2"/>
    </row>
    <row r="63" spans="1:18" ht="15.75" thickBot="1" x14ac:dyDescent="0.3">
      <c r="A63" s="241" t="s">
        <v>35</v>
      </c>
      <c r="B63" s="242"/>
      <c r="C63" s="12">
        <v>16382</v>
      </c>
      <c r="D63" s="12">
        <v>3865</v>
      </c>
      <c r="E63" s="13"/>
      <c r="F63" s="13"/>
      <c r="G63" s="13"/>
      <c r="H63" s="13"/>
      <c r="I63" s="14"/>
      <c r="J63" s="14"/>
      <c r="K63" s="14"/>
      <c r="L63" s="14"/>
      <c r="M63" s="13"/>
      <c r="N63" s="13"/>
      <c r="O63" s="13"/>
      <c r="P63" s="45">
        <f>SUM(C63:O63)</f>
        <v>20247</v>
      </c>
      <c r="Q63" s="2"/>
      <c r="R63" s="2"/>
    </row>
    <row r="64" spans="1:18" ht="16.5" thickTop="1" thickBot="1" x14ac:dyDescent="0.3">
      <c r="A64" s="257" t="s">
        <v>2</v>
      </c>
      <c r="B64" s="258"/>
      <c r="C64" s="113">
        <f t="shared" ref="C64:O64" si="12">SUM(C62:C63)</f>
        <v>249365</v>
      </c>
      <c r="D64" s="113">
        <f t="shared" si="12"/>
        <v>58926</v>
      </c>
      <c r="E64" s="113">
        <f t="shared" si="12"/>
        <v>178</v>
      </c>
      <c r="F64" s="113">
        <f t="shared" si="12"/>
        <v>20790</v>
      </c>
      <c r="G64" s="113">
        <f t="shared" si="12"/>
        <v>30690</v>
      </c>
      <c r="H64" s="113">
        <f t="shared" si="12"/>
        <v>213</v>
      </c>
      <c r="I64" s="113">
        <f t="shared" si="12"/>
        <v>0</v>
      </c>
      <c r="J64" s="113">
        <f t="shared" si="12"/>
        <v>0</v>
      </c>
      <c r="K64" s="113">
        <f t="shared" si="12"/>
        <v>0</v>
      </c>
      <c r="L64" s="113">
        <f t="shared" si="12"/>
        <v>1100</v>
      </c>
      <c r="M64" s="113">
        <f t="shared" si="12"/>
        <v>0</v>
      </c>
      <c r="N64" s="113">
        <f t="shared" si="12"/>
        <v>0</v>
      </c>
      <c r="O64" s="113">
        <f t="shared" si="12"/>
        <v>0</v>
      </c>
      <c r="P64" s="111">
        <f>SUM(C64:N64)</f>
        <v>361262</v>
      </c>
      <c r="Q64" s="2"/>
      <c r="R64" s="2"/>
    </row>
    <row r="65" spans="1:18" ht="15.75" thickTop="1" x14ac:dyDescent="0.25">
      <c r="A65" s="259" t="s">
        <v>62</v>
      </c>
      <c r="B65" s="260"/>
      <c r="C65" s="24">
        <v>170337</v>
      </c>
      <c r="D65" s="24">
        <v>40184</v>
      </c>
      <c r="E65" s="23">
        <v>150</v>
      </c>
      <c r="F65" s="24">
        <v>12629</v>
      </c>
      <c r="G65" s="24">
        <v>24852</v>
      </c>
      <c r="H65" s="23">
        <v>250</v>
      </c>
      <c r="I65" s="25"/>
      <c r="J65" s="25"/>
      <c r="K65" s="25"/>
      <c r="L65" s="22">
        <v>3450</v>
      </c>
      <c r="M65" s="23"/>
      <c r="N65" s="23"/>
      <c r="O65" s="23"/>
      <c r="P65" s="42">
        <f>SUM(C65:N65)</f>
        <v>251852</v>
      </c>
      <c r="Q65" s="114"/>
      <c r="R65" s="114"/>
    </row>
    <row r="66" spans="1:18" ht="15.75" thickBot="1" x14ac:dyDescent="0.3">
      <c r="A66" s="241" t="s">
        <v>35</v>
      </c>
      <c r="B66" s="242"/>
      <c r="C66" s="12">
        <v>16333</v>
      </c>
      <c r="D66" s="12">
        <v>3853</v>
      </c>
      <c r="E66" s="13"/>
      <c r="F66" s="13"/>
      <c r="G66" s="13"/>
      <c r="H66" s="13"/>
      <c r="I66" s="14"/>
      <c r="J66" s="14"/>
      <c r="K66" s="14"/>
      <c r="L66" s="14"/>
      <c r="M66" s="13"/>
      <c r="N66" s="13"/>
      <c r="O66" s="13"/>
      <c r="P66" s="45">
        <f>SUM(C66:O66)</f>
        <v>20186</v>
      </c>
      <c r="Q66" s="20"/>
      <c r="R66" s="20"/>
    </row>
    <row r="67" spans="1:18" ht="16.5" thickTop="1" thickBot="1" x14ac:dyDescent="0.3">
      <c r="A67" s="257" t="s">
        <v>2</v>
      </c>
      <c r="B67" s="258"/>
      <c r="C67" s="113">
        <f t="shared" ref="C67:O67" si="13">SUM(C65:C66)</f>
        <v>186670</v>
      </c>
      <c r="D67" s="113">
        <f t="shared" si="13"/>
        <v>44037</v>
      </c>
      <c r="E67" s="113">
        <f t="shared" si="13"/>
        <v>150</v>
      </c>
      <c r="F67" s="113">
        <f t="shared" si="13"/>
        <v>12629</v>
      </c>
      <c r="G67" s="113">
        <f t="shared" si="13"/>
        <v>24852</v>
      </c>
      <c r="H67" s="113">
        <f t="shared" si="13"/>
        <v>250</v>
      </c>
      <c r="I67" s="113">
        <f t="shared" si="13"/>
        <v>0</v>
      </c>
      <c r="J67" s="113">
        <f t="shared" si="13"/>
        <v>0</v>
      </c>
      <c r="K67" s="113">
        <f t="shared" si="13"/>
        <v>0</v>
      </c>
      <c r="L67" s="113">
        <f t="shared" si="13"/>
        <v>3450</v>
      </c>
      <c r="M67" s="113">
        <f t="shared" si="13"/>
        <v>0</v>
      </c>
      <c r="N67" s="113">
        <f t="shared" si="13"/>
        <v>0</v>
      </c>
      <c r="O67" s="113">
        <f t="shared" si="13"/>
        <v>0</v>
      </c>
      <c r="P67" s="111">
        <f>SUM(C67:N67)</f>
        <v>272038</v>
      </c>
      <c r="Q67" s="20"/>
      <c r="R67" s="20"/>
    </row>
    <row r="68" spans="1:18" ht="15.75" thickTop="1" x14ac:dyDescent="0.25">
      <c r="A68" s="259" t="s">
        <v>36</v>
      </c>
      <c r="B68" s="260"/>
      <c r="C68" s="24">
        <v>192969</v>
      </c>
      <c r="D68" s="24">
        <v>45521</v>
      </c>
      <c r="E68" s="24">
        <v>1350</v>
      </c>
      <c r="F68" s="24">
        <v>116236</v>
      </c>
      <c r="G68" s="24">
        <v>86946</v>
      </c>
      <c r="H68" s="23">
        <v>550</v>
      </c>
      <c r="I68" s="25"/>
      <c r="J68" s="25"/>
      <c r="K68" s="25"/>
      <c r="L68" s="22">
        <v>61663</v>
      </c>
      <c r="M68" s="23"/>
      <c r="N68" s="23"/>
      <c r="O68" s="23"/>
      <c r="P68" s="42">
        <f>SUM(C68:N68)</f>
        <v>505235</v>
      </c>
      <c r="Q68" s="114"/>
      <c r="R68" s="114"/>
    </row>
    <row r="69" spans="1:18" x14ac:dyDescent="0.25">
      <c r="A69" s="261" t="s">
        <v>37</v>
      </c>
      <c r="B69" s="262"/>
      <c r="C69" s="16">
        <v>382295</v>
      </c>
      <c r="D69" s="16">
        <v>90183</v>
      </c>
      <c r="E69" s="17"/>
      <c r="F69" s="17"/>
      <c r="G69" s="17"/>
      <c r="H69" s="17"/>
      <c r="I69" s="18"/>
      <c r="J69" s="18"/>
      <c r="K69" s="18"/>
      <c r="L69" s="18"/>
      <c r="M69" s="17"/>
      <c r="N69" s="17"/>
      <c r="O69" s="17"/>
      <c r="P69" s="42">
        <f>SUM(C69:O69)</f>
        <v>472478</v>
      </c>
      <c r="Q69" s="2"/>
      <c r="R69" s="2"/>
    </row>
    <row r="70" spans="1:18" ht="15.75" thickBot="1" x14ac:dyDescent="0.3">
      <c r="A70" s="263" t="s">
        <v>38</v>
      </c>
      <c r="B70" s="264"/>
      <c r="C70" s="148"/>
      <c r="D70" s="148"/>
      <c r="E70" s="148"/>
      <c r="F70" s="148"/>
      <c r="G70" s="149"/>
      <c r="H70" s="148"/>
      <c r="I70" s="148"/>
      <c r="J70" s="148"/>
      <c r="K70" s="148"/>
      <c r="L70" s="18"/>
      <c r="M70" s="17"/>
      <c r="N70" s="17"/>
      <c r="O70" s="17"/>
      <c r="P70" s="133">
        <v>0</v>
      </c>
      <c r="Q70" s="2"/>
      <c r="R70" s="2"/>
    </row>
    <row r="71" spans="1:18" ht="16.5" thickTop="1" thickBot="1" x14ac:dyDescent="0.3">
      <c r="A71" s="257" t="s">
        <v>2</v>
      </c>
      <c r="B71" s="258"/>
      <c r="C71" s="109">
        <f t="shared" ref="C71:O71" si="14">SUM(C68:C70)</f>
        <v>575264</v>
      </c>
      <c r="D71" s="109">
        <f t="shared" si="14"/>
        <v>135704</v>
      </c>
      <c r="E71" s="109">
        <f t="shared" si="14"/>
        <v>1350</v>
      </c>
      <c r="F71" s="109">
        <f t="shared" si="14"/>
        <v>116236</v>
      </c>
      <c r="G71" s="109">
        <f t="shared" si="14"/>
        <v>86946</v>
      </c>
      <c r="H71" s="109">
        <f t="shared" si="14"/>
        <v>550</v>
      </c>
      <c r="I71" s="109">
        <f t="shared" si="14"/>
        <v>0</v>
      </c>
      <c r="J71" s="109">
        <f t="shared" si="14"/>
        <v>0</v>
      </c>
      <c r="K71" s="109">
        <f t="shared" si="14"/>
        <v>0</v>
      </c>
      <c r="L71" s="109">
        <f t="shared" si="14"/>
        <v>61663</v>
      </c>
      <c r="M71" s="109">
        <f t="shared" si="14"/>
        <v>0</v>
      </c>
      <c r="N71" s="109">
        <f t="shared" si="14"/>
        <v>0</v>
      </c>
      <c r="O71" s="109">
        <f t="shared" si="14"/>
        <v>0</v>
      </c>
      <c r="P71" s="111">
        <f>SUM(C71:N71)</f>
        <v>977713</v>
      </c>
      <c r="Q71" s="2"/>
      <c r="R71" s="2"/>
    </row>
    <row r="72" spans="1:18" ht="15.75" thickTop="1" x14ac:dyDescent="0.25">
      <c r="A72" s="259" t="s">
        <v>39</v>
      </c>
      <c r="B72" s="260"/>
      <c r="C72" s="16">
        <v>74319</v>
      </c>
      <c r="D72" s="16">
        <v>17531</v>
      </c>
      <c r="E72" s="17">
        <v>290</v>
      </c>
      <c r="F72" s="16">
        <v>18720</v>
      </c>
      <c r="G72" s="16">
        <v>24200</v>
      </c>
      <c r="H72" s="17"/>
      <c r="I72" s="18"/>
      <c r="J72" s="18"/>
      <c r="K72" s="18"/>
      <c r="L72" s="28">
        <v>4300</v>
      </c>
      <c r="M72" s="17"/>
      <c r="N72" s="17"/>
      <c r="O72" s="17"/>
      <c r="P72" s="42">
        <f>SUM(C72:N72)</f>
        <v>139360</v>
      </c>
      <c r="Q72" s="114"/>
      <c r="R72" s="114"/>
    </row>
    <row r="73" spans="1:18" x14ac:dyDescent="0.25">
      <c r="A73" s="255" t="s">
        <v>97</v>
      </c>
      <c r="B73" s="256"/>
      <c r="C73" s="16">
        <v>8268</v>
      </c>
      <c r="D73" s="17">
        <v>1951</v>
      </c>
      <c r="E73" s="17"/>
      <c r="F73" s="17"/>
      <c r="G73" s="17"/>
      <c r="H73" s="17"/>
      <c r="I73" s="18"/>
      <c r="J73" s="18"/>
      <c r="K73" s="18"/>
      <c r="L73" s="18"/>
      <c r="M73" s="17"/>
      <c r="N73" s="17"/>
      <c r="O73" s="17"/>
      <c r="P73" s="42">
        <f>SUM(C73:N73)</f>
        <v>10219</v>
      </c>
      <c r="Q73" s="2"/>
      <c r="R73" s="2"/>
    </row>
    <row r="74" spans="1:18" x14ac:dyDescent="0.25">
      <c r="A74" s="255" t="s">
        <v>41</v>
      </c>
      <c r="B74" s="256"/>
      <c r="C74" s="30">
        <v>83322</v>
      </c>
      <c r="D74" s="30">
        <v>19656</v>
      </c>
      <c r="E74" s="31"/>
      <c r="F74" s="30"/>
      <c r="G74" s="31"/>
      <c r="H74" s="31"/>
      <c r="I74" s="32"/>
      <c r="J74" s="32"/>
      <c r="K74" s="32"/>
      <c r="L74" s="32"/>
      <c r="M74" s="31"/>
      <c r="N74" s="31"/>
      <c r="O74" s="31"/>
      <c r="P74" s="42">
        <f>SUM(C74:O74)</f>
        <v>102978</v>
      </c>
      <c r="Q74" s="2"/>
      <c r="R74" s="185"/>
    </row>
    <row r="75" spans="1:18" x14ac:dyDescent="0.25">
      <c r="A75" s="255" t="s">
        <v>74</v>
      </c>
      <c r="B75" s="256"/>
      <c r="C75" s="16">
        <v>4227</v>
      </c>
      <c r="D75" s="16">
        <v>997</v>
      </c>
      <c r="E75" s="17"/>
      <c r="F75" s="16"/>
      <c r="G75" s="17"/>
      <c r="H75" s="17"/>
      <c r="I75" s="18"/>
      <c r="J75" s="18"/>
      <c r="K75" s="18"/>
      <c r="L75" s="18"/>
      <c r="M75" s="17"/>
      <c r="N75" s="17"/>
      <c r="O75" s="17"/>
      <c r="P75" s="42">
        <f>SUM(C75:O75)</f>
        <v>5224</v>
      </c>
      <c r="Q75" s="2"/>
      <c r="R75" s="185"/>
    </row>
    <row r="76" spans="1:18" x14ac:dyDescent="0.25">
      <c r="A76" s="255" t="s">
        <v>42</v>
      </c>
      <c r="B76" s="256"/>
      <c r="C76" s="16">
        <v>2882</v>
      </c>
      <c r="D76" s="16">
        <v>680</v>
      </c>
      <c r="E76" s="17"/>
      <c r="F76" s="17"/>
      <c r="G76" s="17"/>
      <c r="H76" s="17"/>
      <c r="I76" s="18"/>
      <c r="J76" s="18"/>
      <c r="K76" s="18"/>
      <c r="L76" s="18"/>
      <c r="M76" s="17"/>
      <c r="N76" s="17"/>
      <c r="O76" s="17"/>
      <c r="P76" s="42">
        <f>SUM(C76:O76)</f>
        <v>3562</v>
      </c>
      <c r="Q76" s="2"/>
      <c r="R76" s="185"/>
    </row>
    <row r="77" spans="1:18" ht="15.75" thickBot="1" x14ac:dyDescent="0.3">
      <c r="A77" s="263" t="s">
        <v>38</v>
      </c>
      <c r="B77" s="264"/>
      <c r="C77" s="31"/>
      <c r="D77" s="31"/>
      <c r="E77" s="31"/>
      <c r="F77" s="31"/>
      <c r="G77" s="30"/>
      <c r="H77" s="31"/>
      <c r="I77" s="32"/>
      <c r="J77" s="32"/>
      <c r="K77" s="32"/>
      <c r="L77" s="32"/>
      <c r="M77" s="31"/>
      <c r="N77" s="31"/>
      <c r="O77" s="31"/>
      <c r="P77" s="6">
        <v>0</v>
      </c>
      <c r="Q77" s="20"/>
      <c r="R77" s="20"/>
    </row>
    <row r="78" spans="1:18" ht="16.5" thickTop="1" thickBot="1" x14ac:dyDescent="0.3">
      <c r="A78" s="257" t="s">
        <v>2</v>
      </c>
      <c r="B78" s="258"/>
      <c r="C78" s="109">
        <f t="shared" ref="C78:O78" si="15">SUM(C72:C77)</f>
        <v>173018</v>
      </c>
      <c r="D78" s="109">
        <f t="shared" si="15"/>
        <v>40815</v>
      </c>
      <c r="E78" s="109">
        <f t="shared" si="15"/>
        <v>290</v>
      </c>
      <c r="F78" s="109">
        <f t="shared" si="15"/>
        <v>18720</v>
      </c>
      <c r="G78" s="109">
        <f t="shared" si="15"/>
        <v>24200</v>
      </c>
      <c r="H78" s="109">
        <f t="shared" si="15"/>
        <v>0</v>
      </c>
      <c r="I78" s="109">
        <f t="shared" si="15"/>
        <v>0</v>
      </c>
      <c r="J78" s="109">
        <f t="shared" si="15"/>
        <v>0</v>
      </c>
      <c r="K78" s="109">
        <f t="shared" si="15"/>
        <v>0</v>
      </c>
      <c r="L78" s="109">
        <f t="shared" si="15"/>
        <v>4300</v>
      </c>
      <c r="M78" s="109">
        <f t="shared" si="15"/>
        <v>0</v>
      </c>
      <c r="N78" s="109">
        <f t="shared" si="15"/>
        <v>0</v>
      </c>
      <c r="O78" s="109">
        <f t="shared" si="15"/>
        <v>0</v>
      </c>
      <c r="P78" s="111">
        <f>SUM(C78:N78)</f>
        <v>261343</v>
      </c>
      <c r="Q78" s="2"/>
      <c r="R78" s="2"/>
    </row>
    <row r="79" spans="1:18" ht="15.75" thickTop="1" x14ac:dyDescent="0.25">
      <c r="A79" s="259" t="s">
        <v>43</v>
      </c>
      <c r="B79" s="260"/>
      <c r="C79" s="17">
        <v>0</v>
      </c>
      <c r="D79" s="17">
        <v>0</v>
      </c>
      <c r="E79" s="17">
        <v>100</v>
      </c>
      <c r="F79" s="16">
        <v>931</v>
      </c>
      <c r="G79" s="16">
        <v>3064</v>
      </c>
      <c r="H79" s="17"/>
      <c r="I79" s="18"/>
      <c r="J79" s="18"/>
      <c r="K79" s="18"/>
      <c r="L79" s="28">
        <v>630</v>
      </c>
      <c r="M79" s="17"/>
      <c r="N79" s="17"/>
      <c r="O79" s="17"/>
      <c r="P79" s="42">
        <f>SUM(C79:N79)</f>
        <v>4725</v>
      </c>
      <c r="Q79" s="114"/>
      <c r="R79" s="114"/>
    </row>
    <row r="80" spans="1:18" ht="15.75" thickBot="1" x14ac:dyDescent="0.3">
      <c r="A80" s="263" t="s">
        <v>44</v>
      </c>
      <c r="B80" s="264"/>
      <c r="C80" s="30">
        <v>16774</v>
      </c>
      <c r="D80" s="30">
        <v>3957</v>
      </c>
      <c r="E80" s="31"/>
      <c r="F80" s="30"/>
      <c r="G80" s="31"/>
      <c r="H80" s="31"/>
      <c r="I80" s="32"/>
      <c r="J80" s="32"/>
      <c r="K80" s="32"/>
      <c r="L80" s="32"/>
      <c r="M80" s="31"/>
      <c r="N80" s="31"/>
      <c r="O80" s="31"/>
      <c r="P80" s="42">
        <f>SUM(C80:O80)</f>
        <v>20731</v>
      </c>
      <c r="Q80" s="2"/>
      <c r="R80" s="185"/>
    </row>
    <row r="81" spans="1:18" ht="16.5" thickTop="1" thickBot="1" x14ac:dyDescent="0.3">
      <c r="A81" s="257" t="s">
        <v>2</v>
      </c>
      <c r="B81" s="258"/>
      <c r="C81" s="110">
        <f t="shared" ref="C81:O81" si="16">SUM(C79:C80)</f>
        <v>16774</v>
      </c>
      <c r="D81" s="110">
        <f t="shared" si="16"/>
        <v>3957</v>
      </c>
      <c r="E81" s="110">
        <f t="shared" si="16"/>
        <v>100</v>
      </c>
      <c r="F81" s="110">
        <f t="shared" si="16"/>
        <v>931</v>
      </c>
      <c r="G81" s="110">
        <f t="shared" si="16"/>
        <v>3064</v>
      </c>
      <c r="H81" s="110">
        <f t="shared" si="16"/>
        <v>0</v>
      </c>
      <c r="I81" s="110">
        <f t="shared" si="16"/>
        <v>0</v>
      </c>
      <c r="J81" s="110">
        <f t="shared" si="16"/>
        <v>0</v>
      </c>
      <c r="K81" s="110">
        <f t="shared" si="16"/>
        <v>0</v>
      </c>
      <c r="L81" s="110">
        <f t="shared" si="16"/>
        <v>630</v>
      </c>
      <c r="M81" s="110">
        <f t="shared" si="16"/>
        <v>0</v>
      </c>
      <c r="N81" s="110">
        <f t="shared" si="16"/>
        <v>0</v>
      </c>
      <c r="O81" s="110">
        <f t="shared" si="16"/>
        <v>0</v>
      </c>
      <c r="P81" s="111">
        <f>SUM(C81:N81)</f>
        <v>25456</v>
      </c>
      <c r="Q81" s="36"/>
      <c r="R81" s="36"/>
    </row>
    <row r="82" spans="1:18" ht="15.75" thickTop="1" x14ac:dyDescent="0.25">
      <c r="A82" s="259" t="s">
        <v>63</v>
      </c>
      <c r="B82" s="260"/>
      <c r="C82" s="16">
        <v>24343</v>
      </c>
      <c r="D82" s="16">
        <v>5843</v>
      </c>
      <c r="E82" s="17">
        <v>430</v>
      </c>
      <c r="F82" s="16">
        <v>11384</v>
      </c>
      <c r="G82" s="16">
        <v>10431</v>
      </c>
      <c r="H82" s="17">
        <v>163</v>
      </c>
      <c r="I82" s="18"/>
      <c r="J82" s="18"/>
      <c r="K82" s="18"/>
      <c r="L82" s="28">
        <v>5833</v>
      </c>
      <c r="M82" s="17"/>
      <c r="N82" s="17"/>
      <c r="O82" s="17"/>
      <c r="P82" s="42">
        <f>SUM(C82:N82)</f>
        <v>58427</v>
      </c>
      <c r="Q82" s="112"/>
      <c r="R82" s="112"/>
    </row>
    <row r="83" spans="1:18" s="167" customFormat="1" x14ac:dyDescent="0.25">
      <c r="A83" s="171" t="s">
        <v>91</v>
      </c>
      <c r="B83" s="172"/>
      <c r="C83" s="16">
        <v>54715</v>
      </c>
      <c r="D83" s="16">
        <v>12907</v>
      </c>
      <c r="E83" s="17"/>
      <c r="F83" s="16"/>
      <c r="G83" s="16"/>
      <c r="H83" s="17"/>
      <c r="I83" s="18"/>
      <c r="J83" s="18"/>
      <c r="K83" s="18"/>
      <c r="L83" s="28"/>
      <c r="M83" s="17"/>
      <c r="N83" s="17"/>
      <c r="O83" s="17"/>
      <c r="P83" s="42">
        <f>SUM(C83:N83)</f>
        <v>67622</v>
      </c>
      <c r="Q83" s="112"/>
      <c r="R83" s="112"/>
    </row>
    <row r="84" spans="1:18" x14ac:dyDescent="0.25">
      <c r="A84" s="255" t="s">
        <v>80</v>
      </c>
      <c r="B84" s="256"/>
      <c r="C84" s="16">
        <v>1452</v>
      </c>
      <c r="D84" s="16">
        <v>343</v>
      </c>
      <c r="E84" s="17"/>
      <c r="F84" s="16"/>
      <c r="G84" s="16"/>
      <c r="H84" s="17"/>
      <c r="I84" s="18"/>
      <c r="J84" s="18"/>
      <c r="K84" s="18"/>
      <c r="L84" s="28"/>
      <c r="M84" s="17"/>
      <c r="N84" s="17"/>
      <c r="O84" s="17"/>
      <c r="P84" s="42">
        <f>SUM(C84:O84)</f>
        <v>1795</v>
      </c>
      <c r="Q84" s="112"/>
      <c r="R84" s="112"/>
    </row>
    <row r="85" spans="1:18" s="177" customFormat="1" x14ac:dyDescent="0.25">
      <c r="A85" s="274" t="s">
        <v>98</v>
      </c>
      <c r="B85" s="275"/>
      <c r="C85" s="16">
        <v>5304</v>
      </c>
      <c r="D85" s="16">
        <v>1251</v>
      </c>
      <c r="E85" s="17"/>
      <c r="F85" s="16"/>
      <c r="G85" s="16"/>
      <c r="H85" s="17"/>
      <c r="I85" s="18"/>
      <c r="J85" s="18"/>
      <c r="K85" s="18"/>
      <c r="L85" s="28"/>
      <c r="M85" s="17"/>
      <c r="N85" s="17"/>
      <c r="O85" s="17"/>
      <c r="P85" s="42">
        <f>SUM(C85:O85)</f>
        <v>6555</v>
      </c>
      <c r="Q85" s="112"/>
      <c r="R85" s="112"/>
    </row>
    <row r="86" spans="1:18" ht="15.75" thickBot="1" x14ac:dyDescent="0.3">
      <c r="A86" s="263" t="s">
        <v>64</v>
      </c>
      <c r="B86" s="264"/>
      <c r="C86" s="30">
        <v>72544</v>
      </c>
      <c r="D86" s="30">
        <v>17114</v>
      </c>
      <c r="E86" s="31"/>
      <c r="F86" s="31"/>
      <c r="G86" s="31"/>
      <c r="H86" s="31"/>
      <c r="I86" s="32"/>
      <c r="J86" s="32"/>
      <c r="K86" s="32"/>
      <c r="L86" s="32"/>
      <c r="M86" s="31"/>
      <c r="N86" s="31"/>
      <c r="O86" s="31"/>
      <c r="P86" s="42">
        <f t="shared" ref="P86:P93" si="17">SUM(C86:N86)</f>
        <v>89658</v>
      </c>
      <c r="Q86" s="2"/>
      <c r="R86" s="185"/>
    </row>
    <row r="87" spans="1:18" ht="16.5" thickTop="1" thickBot="1" x14ac:dyDescent="0.3">
      <c r="A87" s="257" t="s">
        <v>2</v>
      </c>
      <c r="B87" s="258"/>
      <c r="C87" s="109">
        <f t="shared" ref="C87:O87" si="18">SUM(C82:C86)</f>
        <v>158358</v>
      </c>
      <c r="D87" s="109">
        <f t="shared" si="18"/>
        <v>37458</v>
      </c>
      <c r="E87" s="109">
        <f t="shared" si="18"/>
        <v>430</v>
      </c>
      <c r="F87" s="109">
        <f t="shared" si="18"/>
        <v>11384</v>
      </c>
      <c r="G87" s="109">
        <f t="shared" si="18"/>
        <v>10431</v>
      </c>
      <c r="H87" s="109">
        <f t="shared" si="18"/>
        <v>163</v>
      </c>
      <c r="I87" s="109">
        <f t="shared" si="18"/>
        <v>0</v>
      </c>
      <c r="J87" s="109">
        <f t="shared" si="18"/>
        <v>0</v>
      </c>
      <c r="K87" s="109">
        <f t="shared" si="18"/>
        <v>0</v>
      </c>
      <c r="L87" s="109">
        <f t="shared" si="18"/>
        <v>5833</v>
      </c>
      <c r="M87" s="109">
        <f t="shared" si="18"/>
        <v>0</v>
      </c>
      <c r="N87" s="109">
        <f t="shared" si="18"/>
        <v>0</v>
      </c>
      <c r="O87" s="109">
        <f t="shared" si="18"/>
        <v>0</v>
      </c>
      <c r="P87" s="111">
        <f t="shared" si="17"/>
        <v>224057</v>
      </c>
      <c r="Q87" s="2"/>
      <c r="R87" s="2"/>
    </row>
    <row r="88" spans="1:18" ht="15.75" thickTop="1" x14ac:dyDescent="0.25">
      <c r="A88" s="259" t="s">
        <v>45</v>
      </c>
      <c r="B88" s="260"/>
      <c r="C88" s="30">
        <v>22840</v>
      </c>
      <c r="D88" s="30">
        <v>5388</v>
      </c>
      <c r="E88" s="31">
        <v>530</v>
      </c>
      <c r="F88" s="30">
        <v>21270</v>
      </c>
      <c r="G88" s="30">
        <v>4875</v>
      </c>
      <c r="H88" s="31"/>
      <c r="I88" s="32"/>
      <c r="J88" s="32"/>
      <c r="K88" s="32"/>
      <c r="L88" s="32"/>
      <c r="M88" s="31"/>
      <c r="N88" s="41"/>
      <c r="O88" s="41"/>
      <c r="P88" s="143">
        <f t="shared" si="17"/>
        <v>54903</v>
      </c>
      <c r="Q88" s="114"/>
      <c r="R88" s="114"/>
    </row>
    <row r="89" spans="1:18" x14ac:dyDescent="0.25">
      <c r="A89" s="255" t="s">
        <v>72</v>
      </c>
      <c r="B89" s="256"/>
      <c r="C89" s="30">
        <v>38891</v>
      </c>
      <c r="D89" s="30">
        <v>9175</v>
      </c>
      <c r="E89" s="31"/>
      <c r="F89" s="30"/>
      <c r="G89" s="30"/>
      <c r="H89" s="31"/>
      <c r="I89" s="32"/>
      <c r="J89" s="32"/>
      <c r="K89" s="32"/>
      <c r="L89" s="32"/>
      <c r="M89" s="31"/>
      <c r="N89" s="101"/>
      <c r="O89" s="101"/>
      <c r="P89" s="143">
        <f t="shared" si="17"/>
        <v>48066</v>
      </c>
      <c r="Q89" s="114"/>
      <c r="R89" s="114"/>
    </row>
    <row r="90" spans="1:18" x14ac:dyDescent="0.25">
      <c r="A90" s="255" t="s">
        <v>46</v>
      </c>
      <c r="B90" s="256"/>
      <c r="C90" s="31"/>
      <c r="D90" s="31"/>
      <c r="E90" s="31"/>
      <c r="F90" s="31"/>
      <c r="G90" s="31"/>
      <c r="H90" s="31"/>
      <c r="I90" s="32"/>
      <c r="J90" s="32"/>
      <c r="K90" s="32"/>
      <c r="L90" s="32"/>
      <c r="M90" s="31"/>
      <c r="N90" s="87">
        <v>135000</v>
      </c>
      <c r="O90" s="87"/>
      <c r="P90" s="143">
        <f>SUM(C90:O90)</f>
        <v>135000</v>
      </c>
      <c r="Q90" s="2"/>
      <c r="R90" s="2"/>
    </row>
    <row r="91" spans="1:18" s="167" customFormat="1" x14ac:dyDescent="0.25">
      <c r="A91" s="168" t="s">
        <v>92</v>
      </c>
      <c r="B91" s="169"/>
      <c r="C91" s="31">
        <v>4063</v>
      </c>
      <c r="D91" s="31">
        <v>959</v>
      </c>
      <c r="E91" s="31"/>
      <c r="F91" s="31"/>
      <c r="G91" s="31"/>
      <c r="H91" s="31"/>
      <c r="I91" s="32"/>
      <c r="J91" s="32"/>
      <c r="K91" s="32"/>
      <c r="L91" s="32"/>
      <c r="M91" s="31"/>
      <c r="N91" s="87"/>
      <c r="O91" s="87"/>
      <c r="P91" s="143">
        <f t="shared" si="17"/>
        <v>5022</v>
      </c>
      <c r="Q91" s="2"/>
      <c r="R91" s="2"/>
    </row>
    <row r="92" spans="1:18" x14ac:dyDescent="0.25">
      <c r="A92" s="255" t="s">
        <v>47</v>
      </c>
      <c r="B92" s="256"/>
      <c r="C92" s="30">
        <v>6791</v>
      </c>
      <c r="D92" s="30">
        <v>1602</v>
      </c>
      <c r="E92" s="31">
        <v>0</v>
      </c>
      <c r="F92" s="30">
        <v>5627</v>
      </c>
      <c r="G92" s="30">
        <v>14840</v>
      </c>
      <c r="H92" s="31"/>
      <c r="I92" s="32"/>
      <c r="J92" s="32"/>
      <c r="K92" s="32"/>
      <c r="L92" s="32"/>
      <c r="M92" s="31">
        <v>400</v>
      </c>
      <c r="N92" s="88"/>
      <c r="O92" s="88"/>
      <c r="P92" s="143">
        <f t="shared" si="17"/>
        <v>29260</v>
      </c>
      <c r="Q92" s="2"/>
      <c r="R92" s="185"/>
    </row>
    <row r="93" spans="1:18" ht="15.75" thickBot="1" x14ac:dyDescent="0.3">
      <c r="A93" s="267" t="s">
        <v>48</v>
      </c>
      <c r="B93" s="268"/>
      <c r="C93" s="118">
        <v>6791</v>
      </c>
      <c r="D93" s="118">
        <v>1602</v>
      </c>
      <c r="E93" s="116">
        <v>70</v>
      </c>
      <c r="F93" s="118">
        <v>2547</v>
      </c>
      <c r="G93" s="118">
        <v>13254</v>
      </c>
      <c r="H93" s="116"/>
      <c r="I93" s="117"/>
      <c r="J93" s="117"/>
      <c r="K93" s="117"/>
      <c r="L93" s="117"/>
      <c r="M93" s="116"/>
      <c r="N93" s="13"/>
      <c r="O93" s="13"/>
      <c r="P93" s="144">
        <f t="shared" si="17"/>
        <v>24264</v>
      </c>
      <c r="Q93" s="2"/>
      <c r="R93" s="185"/>
    </row>
    <row r="94" spans="1:18" ht="16.5" thickTop="1" thickBot="1" x14ac:dyDescent="0.3">
      <c r="A94" s="257" t="s">
        <v>2</v>
      </c>
      <c r="B94" s="258"/>
      <c r="C94" s="109">
        <f>SUM(C88:C93)</f>
        <v>79376</v>
      </c>
      <c r="D94" s="109">
        <f t="shared" ref="D94:O94" si="19">SUM(D88:D93)</f>
        <v>18726</v>
      </c>
      <c r="E94" s="109">
        <f t="shared" si="19"/>
        <v>600</v>
      </c>
      <c r="F94" s="109">
        <f t="shared" si="19"/>
        <v>29444</v>
      </c>
      <c r="G94" s="109">
        <f t="shared" si="19"/>
        <v>32969</v>
      </c>
      <c r="H94" s="109">
        <f t="shared" si="19"/>
        <v>0</v>
      </c>
      <c r="I94" s="109">
        <f t="shared" si="19"/>
        <v>0</v>
      </c>
      <c r="J94" s="109">
        <f t="shared" si="19"/>
        <v>0</v>
      </c>
      <c r="K94" s="109">
        <f t="shared" si="19"/>
        <v>0</v>
      </c>
      <c r="L94" s="109">
        <f t="shared" si="19"/>
        <v>0</v>
      </c>
      <c r="M94" s="109">
        <f t="shared" si="19"/>
        <v>400</v>
      </c>
      <c r="N94" s="109">
        <f t="shared" si="19"/>
        <v>135000</v>
      </c>
      <c r="O94" s="109">
        <f t="shared" si="19"/>
        <v>0</v>
      </c>
      <c r="P94" s="111">
        <f>SUM(C94:O94)</f>
        <v>296515</v>
      </c>
      <c r="Q94" s="2"/>
      <c r="R94" s="2"/>
    </row>
    <row r="95" spans="1:18" ht="16.5" thickTop="1" thickBot="1" x14ac:dyDescent="0.3">
      <c r="A95" s="238" t="s">
        <v>49</v>
      </c>
      <c r="B95" s="239"/>
      <c r="C95" s="65">
        <f>SUM(C94,C87,C81,C78,C71,C67,C64)</f>
        <v>1438825</v>
      </c>
      <c r="D95" s="65">
        <f t="shared" ref="D95:O95" si="20">SUM(D94,D87,D81,D78,D71,D67,D64)</f>
        <v>339623</v>
      </c>
      <c r="E95" s="65">
        <f t="shared" si="20"/>
        <v>3098</v>
      </c>
      <c r="F95" s="65">
        <f t="shared" si="20"/>
        <v>210134</v>
      </c>
      <c r="G95" s="65">
        <f t="shared" si="20"/>
        <v>213152</v>
      </c>
      <c r="H95" s="65">
        <f t="shared" si="20"/>
        <v>1176</v>
      </c>
      <c r="I95" s="65"/>
      <c r="J95" s="65"/>
      <c r="K95" s="65">
        <f t="shared" si="20"/>
        <v>0</v>
      </c>
      <c r="L95" s="65">
        <f t="shared" si="20"/>
        <v>76976</v>
      </c>
      <c r="M95" s="65">
        <f t="shared" si="20"/>
        <v>400</v>
      </c>
      <c r="N95" s="65">
        <f t="shared" si="20"/>
        <v>135000</v>
      </c>
      <c r="O95" s="65">
        <f t="shared" si="20"/>
        <v>0</v>
      </c>
      <c r="P95" s="70"/>
      <c r="Q95" s="56">
        <f>SUM(C95:P95)</f>
        <v>2418384</v>
      </c>
      <c r="R95" s="134"/>
    </row>
    <row r="96" spans="1:18" ht="15.75" thickBot="1" x14ac:dyDescent="0.3">
      <c r="A96" s="26" t="s">
        <v>50</v>
      </c>
      <c r="B96" s="21"/>
      <c r="C96" s="33"/>
      <c r="D96" s="160"/>
      <c r="E96" s="27"/>
      <c r="F96" s="35"/>
      <c r="G96" s="27"/>
      <c r="H96" s="27"/>
      <c r="I96" s="27"/>
      <c r="J96" s="27"/>
      <c r="K96" s="27"/>
      <c r="L96" s="27"/>
      <c r="M96" s="27"/>
      <c r="N96" s="27"/>
      <c r="O96" s="155"/>
      <c r="P96" s="39"/>
      <c r="Q96" s="162"/>
      <c r="R96" s="162"/>
    </row>
    <row r="97" spans="1:18" x14ac:dyDescent="0.25">
      <c r="A97" s="161" t="s">
        <v>51</v>
      </c>
      <c r="B97" s="29"/>
      <c r="C97" s="30">
        <v>26082</v>
      </c>
      <c r="D97" s="30">
        <v>6153</v>
      </c>
      <c r="E97" s="31">
        <v>0</v>
      </c>
      <c r="F97" s="30">
        <v>10447</v>
      </c>
      <c r="G97" s="30">
        <v>1510</v>
      </c>
      <c r="H97" s="31"/>
      <c r="I97" s="32"/>
      <c r="J97" s="32"/>
      <c r="K97" s="32"/>
      <c r="L97" s="34">
        <v>800</v>
      </c>
      <c r="M97" s="31"/>
      <c r="N97" s="115"/>
      <c r="O97" s="115"/>
      <c r="P97" s="44">
        <f t="shared" ref="P97:P102" si="21">SUM(C97:N97)</f>
        <v>44992</v>
      </c>
      <c r="Q97" s="2"/>
      <c r="R97" s="2"/>
    </row>
    <row r="98" spans="1:18" x14ac:dyDescent="0.25">
      <c r="A98" s="161" t="s">
        <v>52</v>
      </c>
      <c r="B98" s="29"/>
      <c r="C98" s="31"/>
      <c r="D98" s="31"/>
      <c r="E98" s="31"/>
      <c r="F98" s="31"/>
      <c r="G98" s="31"/>
      <c r="H98" s="31"/>
      <c r="I98" s="32"/>
      <c r="J98" s="32"/>
      <c r="K98" s="32"/>
      <c r="L98" s="32"/>
      <c r="M98" s="30">
        <v>191500</v>
      </c>
      <c r="N98" s="87"/>
      <c r="O98" s="87"/>
      <c r="P98" s="42">
        <f t="shared" si="21"/>
        <v>191500</v>
      </c>
      <c r="Q98" s="2"/>
      <c r="R98" s="2"/>
    </row>
    <row r="99" spans="1:18" s="167" customFormat="1" x14ac:dyDescent="0.25">
      <c r="A99" s="168" t="s">
        <v>93</v>
      </c>
      <c r="B99" s="29"/>
      <c r="C99" s="31"/>
      <c r="D99" s="31"/>
      <c r="E99" s="31"/>
      <c r="F99" s="31"/>
      <c r="G99" s="31"/>
      <c r="H99" s="31"/>
      <c r="I99" s="32"/>
      <c r="J99" s="32"/>
      <c r="K99" s="32"/>
      <c r="L99" s="32"/>
      <c r="M99" s="30">
        <v>45390</v>
      </c>
      <c r="N99" s="87"/>
      <c r="O99" s="87"/>
      <c r="P99" s="42">
        <f t="shared" si="21"/>
        <v>45390</v>
      </c>
      <c r="Q99" s="2"/>
      <c r="R99" s="2"/>
    </row>
    <row r="100" spans="1:18" s="173" customFormat="1" x14ac:dyDescent="0.25">
      <c r="A100" s="274" t="s">
        <v>96</v>
      </c>
      <c r="B100" s="275"/>
      <c r="C100" s="31"/>
      <c r="D100" s="31"/>
      <c r="E100" s="31"/>
      <c r="F100" s="31">
        <v>2100</v>
      </c>
      <c r="G100" s="31"/>
      <c r="H100" s="31"/>
      <c r="I100" s="32"/>
      <c r="J100" s="32"/>
      <c r="K100" s="32"/>
      <c r="L100" s="32"/>
      <c r="M100" s="30"/>
      <c r="N100" s="87"/>
      <c r="O100" s="87"/>
      <c r="P100" s="42">
        <f t="shared" si="21"/>
        <v>2100</v>
      </c>
      <c r="Q100" s="2"/>
      <c r="R100" s="2"/>
    </row>
    <row r="101" spans="1:18" x14ac:dyDescent="0.25">
      <c r="A101" s="161" t="s">
        <v>53</v>
      </c>
      <c r="B101" s="29"/>
      <c r="C101" s="30">
        <v>21120</v>
      </c>
      <c r="D101" s="30">
        <v>4982</v>
      </c>
      <c r="E101" s="31">
        <v>240</v>
      </c>
      <c r="F101" s="31">
        <v>1007</v>
      </c>
      <c r="G101" s="31">
        <v>440</v>
      </c>
      <c r="H101" s="31"/>
      <c r="I101" s="32"/>
      <c r="J101" s="32"/>
      <c r="K101" s="32"/>
      <c r="L101" s="34"/>
      <c r="M101" s="31"/>
      <c r="N101" s="88"/>
      <c r="O101" s="88"/>
      <c r="P101" s="42">
        <f t="shared" si="21"/>
        <v>27789</v>
      </c>
      <c r="Q101" s="20"/>
      <c r="R101" s="20"/>
    </row>
    <row r="102" spans="1:18" x14ac:dyDescent="0.25">
      <c r="A102" s="161" t="s">
        <v>54</v>
      </c>
      <c r="B102" s="29"/>
      <c r="C102" s="30">
        <v>126686</v>
      </c>
      <c r="D102" s="30">
        <v>30957</v>
      </c>
      <c r="E102" s="31">
        <v>320</v>
      </c>
      <c r="F102" s="30">
        <v>2138</v>
      </c>
      <c r="G102" s="30">
        <v>2070</v>
      </c>
      <c r="H102" s="31">
        <v>40</v>
      </c>
      <c r="I102" s="32"/>
      <c r="J102" s="32"/>
      <c r="K102" s="32"/>
      <c r="L102" s="32">
        <v>750</v>
      </c>
      <c r="M102" s="30"/>
      <c r="N102" s="88"/>
      <c r="O102" s="88"/>
      <c r="P102" s="42">
        <f t="shared" si="21"/>
        <v>162961</v>
      </c>
      <c r="Q102" s="20"/>
      <c r="R102" s="20"/>
    </row>
    <row r="103" spans="1:18" ht="15.75" thickBot="1" x14ac:dyDescent="0.3">
      <c r="A103" s="161" t="s">
        <v>55</v>
      </c>
      <c r="B103" s="119"/>
      <c r="C103" s="116">
        <v>15000</v>
      </c>
      <c r="D103" s="116">
        <v>3539</v>
      </c>
      <c r="E103" s="116"/>
      <c r="F103" s="118">
        <v>2077</v>
      </c>
      <c r="G103" s="116"/>
      <c r="H103" s="116"/>
      <c r="I103" s="117"/>
      <c r="J103" s="117"/>
      <c r="K103" s="117"/>
      <c r="L103" s="117"/>
      <c r="M103" s="118">
        <v>25000</v>
      </c>
      <c r="N103" s="73">
        <v>30000</v>
      </c>
      <c r="O103" s="73"/>
      <c r="P103" s="79">
        <f>SUM(C103:O103)</f>
        <v>75616</v>
      </c>
      <c r="Q103" s="2"/>
      <c r="R103" s="2"/>
    </row>
    <row r="104" spans="1:18" ht="16.5" thickTop="1" thickBot="1" x14ac:dyDescent="0.3">
      <c r="A104" s="270" t="s">
        <v>89</v>
      </c>
      <c r="B104" s="271"/>
      <c r="C104" s="65">
        <f t="shared" ref="C104:O104" si="22">SUM(C97:C103)</f>
        <v>188888</v>
      </c>
      <c r="D104" s="65">
        <f t="shared" si="22"/>
        <v>45631</v>
      </c>
      <c r="E104" s="65">
        <f t="shared" si="22"/>
        <v>560</v>
      </c>
      <c r="F104" s="65">
        <f t="shared" si="22"/>
        <v>17769</v>
      </c>
      <c r="G104" s="65">
        <f t="shared" si="22"/>
        <v>4020</v>
      </c>
      <c r="H104" s="65">
        <f t="shared" si="22"/>
        <v>40</v>
      </c>
      <c r="I104" s="65">
        <f t="shared" si="22"/>
        <v>0</v>
      </c>
      <c r="J104" s="65">
        <f t="shared" si="22"/>
        <v>0</v>
      </c>
      <c r="K104" s="65">
        <f t="shared" si="22"/>
        <v>0</v>
      </c>
      <c r="L104" s="65">
        <f t="shared" si="22"/>
        <v>1550</v>
      </c>
      <c r="M104" s="65">
        <f t="shared" si="22"/>
        <v>261890</v>
      </c>
      <c r="N104" s="65">
        <f t="shared" si="22"/>
        <v>30000</v>
      </c>
      <c r="O104" s="65">
        <f t="shared" si="22"/>
        <v>0</v>
      </c>
      <c r="P104" s="64"/>
      <c r="Q104" s="56">
        <f>SUM(C104:P104)</f>
        <v>550348</v>
      </c>
      <c r="R104" s="134"/>
    </row>
    <row r="105" spans="1:18" x14ac:dyDescent="0.25">
      <c r="A105" s="46" t="s">
        <v>60</v>
      </c>
      <c r="B105" s="46"/>
      <c r="C105" s="46"/>
      <c r="D105" s="47"/>
      <c r="E105" s="47"/>
      <c r="F105" s="47"/>
      <c r="G105" s="47"/>
      <c r="H105" s="47"/>
      <c r="I105" s="47"/>
      <c r="J105" s="47"/>
      <c r="K105" s="47"/>
      <c r="L105" s="47"/>
      <c r="M105" s="48"/>
      <c r="N105" s="48"/>
      <c r="O105" s="48"/>
      <c r="P105" s="48"/>
      <c r="Q105" s="125">
        <v>392317</v>
      </c>
      <c r="R105" s="125"/>
    </row>
    <row r="106" spans="1:18" x14ac:dyDescent="0.25">
      <c r="A106" s="170" t="s">
        <v>109</v>
      </c>
      <c r="B106" s="170"/>
      <c r="C106" s="170"/>
      <c r="D106" s="170"/>
      <c r="E106" s="170"/>
      <c r="F106" s="170"/>
      <c r="G106" s="170"/>
      <c r="H106" s="146"/>
      <c r="I106" s="146"/>
      <c r="J106" s="146"/>
      <c r="K106" s="146"/>
      <c r="L106" s="146"/>
      <c r="M106" s="147"/>
      <c r="N106" s="147"/>
      <c r="O106" s="147"/>
      <c r="P106" s="147"/>
      <c r="Q106" s="125">
        <v>61249</v>
      </c>
      <c r="R106" s="125"/>
    </row>
    <row r="107" spans="1:18" s="186" customFormat="1" x14ac:dyDescent="0.25">
      <c r="A107" s="187" t="s">
        <v>114</v>
      </c>
      <c r="B107" s="187"/>
      <c r="C107" s="187"/>
      <c r="D107" s="187"/>
      <c r="E107" s="187"/>
      <c r="F107" s="187"/>
      <c r="G107" s="187"/>
      <c r="H107" s="146"/>
      <c r="I107" s="146"/>
      <c r="J107" s="146"/>
      <c r="K107" s="146"/>
      <c r="L107" s="146"/>
      <c r="M107" s="147"/>
      <c r="N107" s="147"/>
      <c r="O107" s="147"/>
      <c r="P107" s="147"/>
      <c r="Q107" s="125">
        <v>4000</v>
      </c>
      <c r="R107" s="125"/>
    </row>
    <row r="108" spans="1:18" s="186" customFormat="1" x14ac:dyDescent="0.25">
      <c r="A108" s="187" t="s">
        <v>115</v>
      </c>
      <c r="B108" s="187"/>
      <c r="C108" s="187"/>
      <c r="D108" s="187"/>
      <c r="E108" s="187"/>
      <c r="F108" s="187"/>
      <c r="G108" s="187"/>
      <c r="H108" s="146"/>
      <c r="I108" s="146"/>
      <c r="J108" s="146"/>
      <c r="K108" s="146"/>
      <c r="L108" s="146"/>
      <c r="M108" s="147"/>
      <c r="N108" s="147"/>
      <c r="O108" s="147"/>
      <c r="P108" s="147"/>
      <c r="Q108" s="125">
        <v>44310</v>
      </c>
      <c r="R108" s="125"/>
    </row>
    <row r="109" spans="1:18" x14ac:dyDescent="0.25">
      <c r="A109" s="278" t="s">
        <v>99</v>
      </c>
      <c r="B109" s="278"/>
      <c r="C109" s="278"/>
      <c r="D109" s="278"/>
      <c r="E109" s="278"/>
      <c r="F109" s="278"/>
      <c r="G109" s="146"/>
      <c r="H109" s="146"/>
      <c r="I109" s="146"/>
      <c r="J109" s="146"/>
      <c r="K109" s="146"/>
      <c r="L109" s="146"/>
      <c r="M109" s="147"/>
      <c r="N109" s="147"/>
      <c r="O109" s="147"/>
      <c r="P109" s="147"/>
      <c r="Q109" s="125">
        <v>150000</v>
      </c>
      <c r="R109" s="125"/>
    </row>
    <row r="110" spans="1:18" ht="16.5" thickBot="1" x14ac:dyDescent="0.3">
      <c r="A110" s="49" t="s">
        <v>56</v>
      </c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7"/>
      <c r="Q110" s="40">
        <f>SUM(Q16,Q19,Q22,Q35,Q40,Q44,Q50,Q53,Q60,Q95,Q104,Q105,Q109,Q106,Q107,Q108)</f>
        <v>9227272</v>
      </c>
      <c r="R110" s="40"/>
    </row>
    <row r="111" spans="1:18" x14ac:dyDescent="0.25">
      <c r="A111" s="162"/>
      <c r="B111" s="162"/>
      <c r="C111" s="162"/>
      <c r="D111" s="162"/>
      <c r="E111" s="162"/>
      <c r="F111" s="162"/>
      <c r="G111" s="162"/>
      <c r="H111" s="162"/>
      <c r="K111" s="162"/>
      <c r="L111" s="162"/>
      <c r="M111" s="162"/>
      <c r="N111" s="162"/>
      <c r="O111" s="162"/>
      <c r="P111" s="162"/>
      <c r="Q111" s="162"/>
      <c r="R111" s="162"/>
    </row>
    <row r="112" spans="1:18" x14ac:dyDescent="0.25">
      <c r="A112" s="162"/>
      <c r="B112" s="162"/>
      <c r="C112" s="162"/>
      <c r="D112" s="162"/>
      <c r="E112" s="162"/>
      <c r="F112" s="162"/>
      <c r="G112" s="162"/>
      <c r="H112" s="162"/>
      <c r="K112" s="162"/>
      <c r="L112" s="162"/>
      <c r="M112" s="162"/>
      <c r="N112" s="162"/>
      <c r="O112" s="162"/>
      <c r="P112" s="162"/>
      <c r="Q112" s="162"/>
      <c r="R112" s="162"/>
    </row>
    <row r="113" spans="1:18" x14ac:dyDescent="0.25">
      <c r="A113" s="162"/>
      <c r="B113" s="162"/>
      <c r="C113" s="162"/>
      <c r="D113" s="162"/>
      <c r="E113" s="162"/>
      <c r="F113" s="162"/>
      <c r="G113" s="162"/>
      <c r="H113" s="162"/>
      <c r="K113" s="162"/>
      <c r="L113" s="162"/>
      <c r="M113" s="162"/>
      <c r="N113" s="162"/>
      <c r="O113" s="162"/>
      <c r="P113" s="162"/>
      <c r="Q113" s="162"/>
      <c r="R113" s="162"/>
    </row>
    <row r="114" spans="1:18" x14ac:dyDescent="0.25">
      <c r="A114" s="265" t="s">
        <v>82</v>
      </c>
      <c r="B114" s="265"/>
      <c r="C114" s="265"/>
      <c r="D114" s="265"/>
      <c r="E114" s="265"/>
      <c r="F114" s="265"/>
      <c r="G114" s="265"/>
      <c r="H114" s="162"/>
      <c r="K114" s="162"/>
      <c r="L114" s="162"/>
      <c r="M114" s="162"/>
      <c r="N114" s="162"/>
      <c r="O114" s="162"/>
      <c r="P114" s="162"/>
      <c r="Q114" s="162"/>
      <c r="R114" s="162"/>
    </row>
    <row r="115" spans="1:18" x14ac:dyDescent="0.25">
      <c r="A115" s="266" t="s">
        <v>116</v>
      </c>
      <c r="B115" s="266"/>
      <c r="C115" s="162"/>
      <c r="D115" s="162"/>
      <c r="E115" s="162"/>
      <c r="F115" s="162"/>
      <c r="G115" s="162"/>
      <c r="H115" s="162"/>
      <c r="K115" s="162"/>
      <c r="L115" s="162"/>
      <c r="M115" s="162"/>
      <c r="N115" s="162"/>
      <c r="O115" s="162"/>
      <c r="P115" s="162"/>
      <c r="Q115" s="162"/>
      <c r="R115" s="162"/>
    </row>
  </sheetData>
  <mergeCells count="98">
    <mergeCell ref="Q25:R25"/>
    <mergeCell ref="A15:B15"/>
    <mergeCell ref="P1:Q1"/>
    <mergeCell ref="P2:Q2"/>
    <mergeCell ref="P3:Q3"/>
    <mergeCell ref="P4:Q4"/>
    <mergeCell ref="P5:Q5"/>
    <mergeCell ref="D6:L6"/>
    <mergeCell ref="A8:N8"/>
    <mergeCell ref="A9:B9"/>
    <mergeCell ref="A11:B11"/>
    <mergeCell ref="A12:B12"/>
    <mergeCell ref="A13:B13"/>
    <mergeCell ref="A10:B10"/>
    <mergeCell ref="A21:B21"/>
    <mergeCell ref="A22:B22"/>
    <mergeCell ref="A23:B23"/>
    <mergeCell ref="A24:B24"/>
    <mergeCell ref="A25:B25"/>
    <mergeCell ref="A16:B16"/>
    <mergeCell ref="A17:N17"/>
    <mergeCell ref="A18:B18"/>
    <mergeCell ref="A19:B19"/>
    <mergeCell ref="A20:N20"/>
    <mergeCell ref="A26:B26"/>
    <mergeCell ref="Q26:R26"/>
    <mergeCell ref="A33:B33"/>
    <mergeCell ref="A27:B27"/>
    <mergeCell ref="A28:B28"/>
    <mergeCell ref="A29:B29"/>
    <mergeCell ref="A30:B30"/>
    <mergeCell ref="A31:B31"/>
    <mergeCell ref="A32:B32"/>
    <mergeCell ref="A42:B42"/>
    <mergeCell ref="A35:B35"/>
    <mergeCell ref="A36:N36"/>
    <mergeCell ref="A37:B37"/>
    <mergeCell ref="A38:B38"/>
    <mergeCell ref="A39:B39"/>
    <mergeCell ref="A40:B40"/>
    <mergeCell ref="A41:N41"/>
    <mergeCell ref="A54:B54"/>
    <mergeCell ref="A43:B43"/>
    <mergeCell ref="A44:B44"/>
    <mergeCell ref="A45:N45"/>
    <mergeCell ref="A46:B46"/>
    <mergeCell ref="A47:B47"/>
    <mergeCell ref="A48:B48"/>
    <mergeCell ref="A49:B49"/>
    <mergeCell ref="A50:B50"/>
    <mergeCell ref="A51:B51"/>
    <mergeCell ref="A52:B52"/>
    <mergeCell ref="A53:B53"/>
    <mergeCell ref="A66:B66"/>
    <mergeCell ref="A55:B55"/>
    <mergeCell ref="A56:B56"/>
    <mergeCell ref="A57:B57"/>
    <mergeCell ref="A58:B58"/>
    <mergeCell ref="A59:B59"/>
    <mergeCell ref="A60:B60"/>
    <mergeCell ref="A61:P61"/>
    <mergeCell ref="A62:B62"/>
    <mergeCell ref="A63:B63"/>
    <mergeCell ref="A64:B64"/>
    <mergeCell ref="A65:B65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67:B67"/>
    <mergeCell ref="A68:B68"/>
    <mergeCell ref="A34:B34"/>
    <mergeCell ref="A115:B115"/>
    <mergeCell ref="A94:B94"/>
    <mergeCell ref="A95:B95"/>
    <mergeCell ref="A104:B104"/>
    <mergeCell ref="A114:G114"/>
    <mergeCell ref="A100:B100"/>
    <mergeCell ref="A109:F109"/>
    <mergeCell ref="A93:B93"/>
    <mergeCell ref="A79:B79"/>
    <mergeCell ref="A80:B80"/>
    <mergeCell ref="A81:B81"/>
    <mergeCell ref="A82:B82"/>
    <mergeCell ref="A84:B84"/>
    <mergeCell ref="A92:B92"/>
    <mergeCell ref="A85:B85"/>
    <mergeCell ref="A86:B86"/>
    <mergeCell ref="A87:B87"/>
    <mergeCell ref="A88:B88"/>
    <mergeCell ref="A89:B89"/>
    <mergeCell ref="A90:B90"/>
  </mergeCells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2015</vt:lpstr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</dc:creator>
  <cp:lastModifiedBy>LIV</cp:lastModifiedBy>
  <cp:lastPrinted>2017-01-04T14:15:48Z</cp:lastPrinted>
  <dcterms:created xsi:type="dcterms:W3CDTF">2014-02-03T12:20:32Z</dcterms:created>
  <dcterms:modified xsi:type="dcterms:W3CDTF">2017-01-24T06:47:29Z</dcterms:modified>
</cp:coreProperties>
</file>